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ATA_2021\01_THINK_PAD_Data\02_兵庫陸上競技協会\04_兵庫リレー\兵庫ﾘﾚｰ2026\"/>
    </mc:Choice>
  </mc:AlternateContent>
  <xr:revisionPtr revIDLastSave="0" documentId="13_ncr:1_{0F40F84C-3109-41D9-8A2E-68E9586CB4A8}" xr6:coauthVersionLast="47" xr6:coauthVersionMax="47" xr10:uidLastSave="{00000000-0000-0000-0000-000000000000}"/>
  <bookViews>
    <workbookView xWindow="-108" yWindow="-108" windowWidth="23256" windowHeight="12456" xr2:uid="{CC2CB6A8-1CEE-492E-9612-A4F7357F5F1F}"/>
  </bookViews>
  <sheets>
    <sheet name="注意事項" sheetId="5" r:id="rId1"/>
    <sheet name="男子推薦者" sheetId="13" r:id="rId2"/>
    <sheet name="女子推薦者" sheetId="14" r:id="rId3"/>
    <sheet name="男子申込" sheetId="2" r:id="rId4"/>
    <sheet name="女子申込" sheetId="9" r:id="rId5"/>
  </sheets>
  <definedNames>
    <definedName name="_xlnm.Print_Area" localSheetId="4">女子申込!$A$2:$Y$39</definedName>
    <definedName name="_xlnm.Print_Area" localSheetId="2">女子推薦者!$A$1:$Q$46</definedName>
    <definedName name="_xlnm.Print_Area" localSheetId="3">男子申込!$A$2:$Y$39</definedName>
    <definedName name="_xlnm.Print_Area" localSheetId="1">男子推薦者!$A$1:$Q$46</definedName>
    <definedName name="_xlnm.Print_Titles" localSheetId="4">女子申込!$2:$15</definedName>
    <definedName name="_xlnm.Print_Titles" localSheetId="3">男子申込!$2:$15</definedName>
  </definedNames>
  <calcPr calcId="191029"/>
</workbook>
</file>

<file path=xl/calcChain.xml><?xml version="1.0" encoding="utf-8"?>
<calcChain xmlns="http://schemas.openxmlformats.org/spreadsheetml/2006/main">
  <c r="AJ39" i="2" l="1"/>
  <c r="AI39" i="2"/>
  <c r="AD39" i="2"/>
  <c r="AC39" i="2"/>
  <c r="AJ38" i="2"/>
  <c r="AI38" i="2"/>
  <c r="AD38" i="2"/>
  <c r="AC38" i="2"/>
  <c r="AJ37" i="2"/>
  <c r="AI37" i="2"/>
  <c r="AD37" i="2"/>
  <c r="AC37" i="2"/>
  <c r="AJ36" i="2"/>
  <c r="AI36" i="2"/>
  <c r="AD36" i="2"/>
  <c r="AC36" i="2"/>
  <c r="AJ35" i="2"/>
  <c r="AI35" i="2"/>
  <c r="AD35" i="2"/>
  <c r="AC35" i="2"/>
  <c r="AJ34" i="2"/>
  <c r="AI34" i="2"/>
  <c r="AD34" i="2"/>
  <c r="AC34" i="2"/>
  <c r="AJ33" i="2"/>
  <c r="AI33" i="2"/>
  <c r="AD33" i="2"/>
  <c r="AC33" i="2"/>
  <c r="AJ32" i="2"/>
  <c r="AI32" i="2"/>
  <c r="AD32" i="2"/>
  <c r="AC32" i="2"/>
  <c r="AJ31" i="2"/>
  <c r="AI31" i="2"/>
  <c r="AD31" i="2"/>
  <c r="AC31" i="2"/>
  <c r="AJ30" i="2"/>
  <c r="AI30" i="2"/>
  <c r="AD30" i="2"/>
  <c r="AC30" i="2"/>
  <c r="AJ29" i="2"/>
  <c r="AI29" i="2"/>
  <c r="AD29" i="2"/>
  <c r="AC29" i="2"/>
  <c r="AJ28" i="2"/>
  <c r="AI28" i="2"/>
  <c r="AD28" i="2"/>
  <c r="AC28" i="2"/>
  <c r="AJ27" i="2"/>
  <c r="AI27" i="2"/>
  <c r="AD27" i="2"/>
  <c r="AC27" i="2"/>
  <c r="AJ26" i="2"/>
  <c r="AI26" i="2"/>
  <c r="AD26" i="2"/>
  <c r="AC26" i="2"/>
  <c r="AJ25" i="2"/>
  <c r="AI25" i="2"/>
  <c r="AD25" i="2"/>
  <c r="AC25" i="2"/>
  <c r="AJ24" i="2"/>
  <c r="AI24" i="2"/>
  <c r="AD24" i="2"/>
  <c r="AC24" i="2"/>
  <c r="AJ23" i="2"/>
  <c r="AI23" i="2"/>
  <c r="AD23" i="2"/>
  <c r="AC23" i="2"/>
  <c r="AJ22" i="2"/>
  <c r="AI22" i="2"/>
  <c r="AD22" i="2"/>
  <c r="AC22" i="2"/>
  <c r="AJ21" i="2"/>
  <c r="AI21" i="2"/>
  <c r="AD21" i="2"/>
  <c r="AC21" i="2"/>
  <c r="AJ20" i="2"/>
  <c r="AI20" i="2"/>
  <c r="AD20" i="2"/>
  <c r="AC20" i="2"/>
  <c r="AJ19" i="2"/>
  <c r="AI19" i="2"/>
  <c r="AD19" i="2"/>
  <c r="AC19" i="2"/>
  <c r="AJ18" i="2"/>
  <c r="AI18" i="2"/>
  <c r="AD18" i="2"/>
  <c r="AC18" i="2"/>
  <c r="AJ17" i="2"/>
  <c r="AI17" i="2"/>
  <c r="AD17" i="2"/>
  <c r="AC17" i="2"/>
  <c r="AJ39" i="9"/>
  <c r="AI39" i="9"/>
  <c r="AD39" i="9"/>
  <c r="AC39" i="9"/>
  <c r="AJ38" i="9"/>
  <c r="AI38" i="9"/>
  <c r="AD38" i="9"/>
  <c r="AC38" i="9"/>
  <c r="AJ37" i="9"/>
  <c r="AI37" i="9"/>
  <c r="AD37" i="9"/>
  <c r="AC37" i="9"/>
  <c r="AJ36" i="9"/>
  <c r="AI36" i="9"/>
  <c r="AD36" i="9"/>
  <c r="AC36" i="9"/>
  <c r="AJ35" i="9"/>
  <c r="AI35" i="9"/>
  <c r="AD35" i="9"/>
  <c r="AC35" i="9"/>
  <c r="AJ34" i="9"/>
  <c r="AI34" i="9"/>
  <c r="AD34" i="9"/>
  <c r="AC34" i="9"/>
  <c r="AJ33" i="9"/>
  <c r="AI33" i="9"/>
  <c r="AD33" i="9"/>
  <c r="AC33" i="9"/>
  <c r="AJ32" i="9"/>
  <c r="AI32" i="9"/>
  <c r="AD32" i="9"/>
  <c r="AC32" i="9"/>
  <c r="AJ31" i="9"/>
  <c r="AI31" i="9"/>
  <c r="AD31" i="9"/>
  <c r="AC31" i="9"/>
  <c r="AJ30" i="9"/>
  <c r="AI30" i="9"/>
  <c r="AD30" i="9"/>
  <c r="AC30" i="9"/>
  <c r="AJ29" i="9"/>
  <c r="AI29" i="9"/>
  <c r="AD29" i="9"/>
  <c r="AC29" i="9"/>
  <c r="AJ28" i="9"/>
  <c r="AI28" i="9"/>
  <c r="AD28" i="9"/>
  <c r="AC28" i="9"/>
  <c r="AJ27" i="9"/>
  <c r="AI27" i="9"/>
  <c r="AD27" i="9"/>
  <c r="AC27" i="9"/>
  <c r="AJ26" i="9"/>
  <c r="AI26" i="9"/>
  <c r="AD26" i="9"/>
  <c r="AC26" i="9"/>
  <c r="AJ25" i="9"/>
  <c r="AI25" i="9"/>
  <c r="AD25" i="9"/>
  <c r="AC25" i="9"/>
  <c r="AJ24" i="9"/>
  <c r="AI24" i="9"/>
  <c r="AD24" i="9"/>
  <c r="AC24" i="9"/>
  <c r="AJ23" i="9"/>
  <c r="AI23" i="9"/>
  <c r="AD23" i="9"/>
  <c r="AC23" i="9"/>
  <c r="AJ22" i="9"/>
  <c r="AI22" i="9"/>
  <c r="AD22" i="9"/>
  <c r="AC22" i="9"/>
  <c r="AJ21" i="9"/>
  <c r="AI21" i="9"/>
  <c r="AD21" i="9"/>
  <c r="AC21" i="9"/>
  <c r="AJ20" i="9"/>
  <c r="AI20" i="9"/>
  <c r="AD20" i="9"/>
  <c r="AC20" i="9"/>
  <c r="AJ19" i="9"/>
  <c r="AI19" i="9"/>
  <c r="AD19" i="9"/>
  <c r="AC19" i="9"/>
  <c r="AJ18" i="9"/>
  <c r="AI18" i="9"/>
  <c r="AD18" i="9"/>
  <c r="AC18" i="9"/>
  <c r="AJ17" i="9"/>
  <c r="AI17" i="9"/>
  <c r="AD17" i="9"/>
  <c r="AC17" i="9"/>
  <c r="AB44" i="9"/>
  <c r="AB43" i="9"/>
  <c r="AB44" i="2"/>
  <c r="AB43" i="2"/>
  <c r="H12" i="9"/>
  <c r="AA39" i="9"/>
  <c r="AA38" i="9"/>
  <c r="AA37" i="9"/>
  <c r="AA36" i="9"/>
  <c r="AA35" i="9"/>
  <c r="AA34" i="9"/>
  <c r="AA33" i="9"/>
  <c r="AA32" i="9"/>
  <c r="AA31" i="9"/>
  <c r="AA30" i="9"/>
  <c r="AA29" i="9"/>
  <c r="AA28" i="9"/>
  <c r="AA27" i="9"/>
  <c r="AA26" i="9"/>
  <c r="AA25" i="9"/>
  <c r="AA24" i="9"/>
  <c r="AA23" i="9"/>
  <c r="AA22" i="9"/>
  <c r="AA21" i="9"/>
  <c r="AA20" i="9"/>
  <c r="AA19" i="9"/>
  <c r="AA18" i="9"/>
  <c r="AA17" i="9"/>
  <c r="AA16" i="9"/>
  <c r="Y35" i="9"/>
  <c r="Z35" i="9" s="1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H12" i="2"/>
  <c r="Y36" i="9" l="1"/>
  <c r="Z36" i="9" s="1"/>
  <c r="Y37" i="9"/>
  <c r="Z37" i="9" s="1"/>
  <c r="Y38" i="9"/>
  <c r="Z38" i="9" s="1"/>
  <c r="Y35" i="2" l="1"/>
  <c r="Z35" i="2" s="1"/>
  <c r="Y34" i="2"/>
  <c r="Z34" i="2" s="1"/>
  <c r="Y25" i="2"/>
  <c r="Z25" i="2" s="1"/>
  <c r="Y23" i="2"/>
  <c r="Z23" i="2" s="1"/>
  <c r="Y22" i="2"/>
  <c r="Z22" i="2" s="1"/>
  <c r="Y21" i="2"/>
  <c r="Z21" i="2" s="1"/>
  <c r="Y19" i="2"/>
  <c r="Z19" i="2" s="1"/>
  <c r="AC16" i="2"/>
  <c r="Y30" i="9"/>
  <c r="Z30" i="9" s="1"/>
  <c r="Y29" i="9"/>
  <c r="Z29" i="9" s="1"/>
  <c r="Y27" i="9"/>
  <c r="Z27" i="9" s="1"/>
  <c r="Y25" i="9"/>
  <c r="Z25" i="9" s="1"/>
  <c r="Y23" i="9"/>
  <c r="Z23" i="9" s="1"/>
  <c r="Y18" i="9"/>
  <c r="Z18" i="9" s="1"/>
  <c r="AC16" i="9"/>
  <c r="Y16" i="9" s="1"/>
  <c r="Z16" i="9" s="1"/>
  <c r="E4" i="9"/>
  <c r="E12" i="2"/>
  <c r="AR11" i="2"/>
  <c r="AQ11" i="2"/>
  <c r="U12" i="9"/>
  <c r="W11" i="9"/>
  <c r="U11" i="9"/>
  <c r="R9" i="9"/>
  <c r="AG11" i="9" s="1"/>
  <c r="N9" i="9"/>
  <c r="AF11" i="9" s="1"/>
  <c r="F9" i="9"/>
  <c r="B9" i="9"/>
  <c r="R7" i="9"/>
  <c r="N7" i="9"/>
  <c r="F7" i="9"/>
  <c r="AC11" i="9" s="1"/>
  <c r="AK11" i="9"/>
  <c r="AK11" i="2"/>
  <c r="Y24" i="9"/>
  <c r="Z24" i="9" s="1"/>
  <c r="AJ16" i="9"/>
  <c r="AI16" i="9"/>
  <c r="AD16" i="9"/>
  <c r="E12" i="9"/>
  <c r="AJ16" i="2"/>
  <c r="AI16" i="2"/>
  <c r="Z7" i="2"/>
  <c r="AD16" i="2"/>
  <c r="I7" i="2"/>
  <c r="I7" i="9" s="1"/>
  <c r="AD11" i="9" s="1"/>
  <c r="AG11" i="2"/>
  <c r="AF11" i="2"/>
  <c r="AE11" i="2"/>
  <c r="AC11" i="2"/>
  <c r="B7" i="2"/>
  <c r="AB37" i="2" l="1"/>
  <c r="AE37" i="2" s="1"/>
  <c r="AB33" i="2"/>
  <c r="AE33" i="2" s="1"/>
  <c r="AB29" i="2"/>
  <c r="AE29" i="2" s="1"/>
  <c r="AB25" i="2"/>
  <c r="AE25" i="2" s="1"/>
  <c r="AB21" i="2"/>
  <c r="AE21" i="2" s="1"/>
  <c r="AB17" i="2"/>
  <c r="AE17" i="2" s="1"/>
  <c r="AB42" i="2"/>
  <c r="AB35" i="2"/>
  <c r="AE35" i="2" s="1"/>
  <c r="AB31" i="2"/>
  <c r="AE31" i="2" s="1"/>
  <c r="AB27" i="2"/>
  <c r="AE27" i="2" s="1"/>
  <c r="AB23" i="2"/>
  <c r="AE23" i="2" s="1"/>
  <c r="AB19" i="2"/>
  <c r="AE19" i="2" s="1"/>
  <c r="AB38" i="2"/>
  <c r="AE38" i="2" s="1"/>
  <c r="AB34" i="2"/>
  <c r="AE34" i="2" s="1"/>
  <c r="AB30" i="2"/>
  <c r="AE30" i="2" s="1"/>
  <c r="AB26" i="2"/>
  <c r="AE26" i="2" s="1"/>
  <c r="AB22" i="2"/>
  <c r="AE22" i="2" s="1"/>
  <c r="AB18" i="2"/>
  <c r="AE18" i="2" s="1"/>
  <c r="AB39" i="2"/>
  <c r="AE39" i="2" s="1"/>
  <c r="AB36" i="2"/>
  <c r="AE36" i="2" s="1"/>
  <c r="AB32" i="2"/>
  <c r="AE32" i="2" s="1"/>
  <c r="AB28" i="2"/>
  <c r="AE28" i="2" s="1"/>
  <c r="AB24" i="2"/>
  <c r="AE24" i="2" s="1"/>
  <c r="AB20" i="2"/>
  <c r="AE20" i="2" s="1"/>
  <c r="AG26" i="2"/>
  <c r="AG17" i="2"/>
  <c r="AG29" i="2"/>
  <c r="AG33" i="2"/>
  <c r="AG28" i="2"/>
  <c r="AG19" i="2"/>
  <c r="AG30" i="2"/>
  <c r="AG21" i="2"/>
  <c r="AG39" i="2"/>
  <c r="AG32" i="2"/>
  <c r="AG23" i="2"/>
  <c r="AG34" i="2"/>
  <c r="AG20" i="2"/>
  <c r="AG25" i="2"/>
  <c r="AG18" i="2"/>
  <c r="AG27" i="2"/>
  <c r="AG38" i="2"/>
  <c r="AG35" i="2"/>
  <c r="AG37" i="2"/>
  <c r="AG31" i="2"/>
  <c r="AG24" i="2"/>
  <c r="AG22" i="2"/>
  <c r="AG36" i="2"/>
  <c r="Z7" i="9"/>
  <c r="AF38" i="2"/>
  <c r="AF34" i="2"/>
  <c r="AF30" i="2"/>
  <c r="AF26" i="2"/>
  <c r="AF22" i="2"/>
  <c r="AF18" i="2"/>
  <c r="AF21" i="2"/>
  <c r="AF39" i="2"/>
  <c r="AF35" i="2"/>
  <c r="AF31" i="2"/>
  <c r="AF27" i="2"/>
  <c r="AF23" i="2"/>
  <c r="AF19" i="2"/>
  <c r="AF33" i="2"/>
  <c r="AF17" i="2"/>
  <c r="AF36" i="2"/>
  <c r="AF32" i="2"/>
  <c r="AF28" i="2"/>
  <c r="AF24" i="2"/>
  <c r="AF20" i="2"/>
  <c r="AF37" i="2"/>
  <c r="AF29" i="2"/>
  <c r="AF25" i="2"/>
  <c r="AF16" i="9"/>
  <c r="Y21" i="9"/>
  <c r="Z21" i="9" s="1"/>
  <c r="Y22" i="9"/>
  <c r="Z22" i="9" s="1"/>
  <c r="AJ11" i="9"/>
  <c r="J12" i="9"/>
  <c r="Y26" i="9"/>
  <c r="Z26" i="9" s="1"/>
  <c r="Y19" i="9"/>
  <c r="Z19" i="9" s="1"/>
  <c r="Y17" i="9"/>
  <c r="Z17" i="9" s="1"/>
  <c r="Y34" i="9"/>
  <c r="Z34" i="9" s="1"/>
  <c r="Y32" i="9"/>
  <c r="Z32" i="9" s="1"/>
  <c r="Y31" i="9"/>
  <c r="Z31" i="9" s="1"/>
  <c r="Y33" i="9"/>
  <c r="Z33" i="9" s="1"/>
  <c r="Y39" i="9"/>
  <c r="Z39" i="9" s="1"/>
  <c r="AE11" i="9"/>
  <c r="Y20" i="9"/>
  <c r="Z20" i="9" s="1"/>
  <c r="Y28" i="9"/>
  <c r="Z28" i="9" s="1"/>
  <c r="AJ11" i="2"/>
  <c r="J12" i="2"/>
  <c r="AG42" i="2"/>
  <c r="AB16" i="2"/>
  <c r="B7" i="9"/>
  <c r="AB41" i="2"/>
  <c r="AG16" i="2"/>
  <c r="AF16" i="2"/>
  <c r="Y28" i="2"/>
  <c r="Z28" i="2" s="1"/>
  <c r="Y27" i="2"/>
  <c r="Z27" i="2" s="1"/>
  <c r="Y26" i="2"/>
  <c r="Z26" i="2" s="1"/>
  <c r="Y24" i="2"/>
  <c r="Z24" i="2" s="1"/>
  <c r="Y20" i="2"/>
  <c r="Z20" i="2" s="1"/>
  <c r="Y18" i="2"/>
  <c r="Z18" i="2" s="1"/>
  <c r="Y17" i="2"/>
  <c r="Z17" i="2" s="1"/>
  <c r="Y39" i="2"/>
  <c r="Z39" i="2" s="1"/>
  <c r="Y38" i="2"/>
  <c r="Z38" i="2" s="1"/>
  <c r="Y37" i="2"/>
  <c r="Z37" i="2" s="1"/>
  <c r="Y36" i="2"/>
  <c r="Z36" i="2" s="1"/>
  <c r="Y33" i="2"/>
  <c r="Z33" i="2" s="1"/>
  <c r="Y32" i="2"/>
  <c r="Z32" i="2" s="1"/>
  <c r="Y31" i="2"/>
  <c r="Z31" i="2" s="1"/>
  <c r="Y29" i="2"/>
  <c r="Z29" i="2" s="1"/>
  <c r="Y30" i="2"/>
  <c r="Z30" i="2" s="1"/>
  <c r="AN11" i="2"/>
  <c r="AO11" i="2"/>
  <c r="AD11" i="2"/>
  <c r="Y16" i="2"/>
  <c r="Z16" i="2" s="1"/>
  <c r="AB11" i="2"/>
  <c r="AF37" i="9" l="1"/>
  <c r="AF33" i="9"/>
  <c r="AF29" i="9"/>
  <c r="AF25" i="9"/>
  <c r="AF21" i="9"/>
  <c r="AF17" i="9"/>
  <c r="AF38" i="9"/>
  <c r="AF34" i="9"/>
  <c r="AF30" i="9"/>
  <c r="AF26" i="9"/>
  <c r="AF22" i="9"/>
  <c r="AF18" i="9"/>
  <c r="AF36" i="9"/>
  <c r="AF32" i="9"/>
  <c r="AF24" i="9"/>
  <c r="AF20" i="9"/>
  <c r="AF39" i="9"/>
  <c r="AF35" i="9"/>
  <c r="AF31" i="9"/>
  <c r="AF27" i="9"/>
  <c r="AF23" i="9"/>
  <c r="AF19" i="9"/>
  <c r="AF28" i="9"/>
  <c r="AB36" i="9"/>
  <c r="AE36" i="9" s="1"/>
  <c r="AB32" i="9"/>
  <c r="AE32" i="9" s="1"/>
  <c r="AB28" i="9"/>
  <c r="AE28" i="9" s="1"/>
  <c r="AB24" i="9"/>
  <c r="AE24" i="9" s="1"/>
  <c r="AB20" i="9"/>
  <c r="AE20" i="9" s="1"/>
  <c r="AB37" i="9"/>
  <c r="AE37" i="9" s="1"/>
  <c r="AB33" i="9"/>
  <c r="AE33" i="9" s="1"/>
  <c r="AB29" i="9"/>
  <c r="AE29" i="9" s="1"/>
  <c r="AB25" i="9"/>
  <c r="AE25" i="9" s="1"/>
  <c r="AB21" i="9"/>
  <c r="AE21" i="9" s="1"/>
  <c r="AB17" i="9"/>
  <c r="AE17" i="9" s="1"/>
  <c r="AB42" i="9"/>
  <c r="AB34" i="9"/>
  <c r="AE34" i="9" s="1"/>
  <c r="AB26" i="9"/>
  <c r="AE26" i="9" s="1"/>
  <c r="AB18" i="9"/>
  <c r="AE18" i="9" s="1"/>
  <c r="AB39" i="9"/>
  <c r="AE39" i="9" s="1"/>
  <c r="AB35" i="9"/>
  <c r="AE35" i="9" s="1"/>
  <c r="AB31" i="9"/>
  <c r="AE31" i="9" s="1"/>
  <c r="AB27" i="9"/>
  <c r="AE27" i="9" s="1"/>
  <c r="AB23" i="9"/>
  <c r="AE23" i="9" s="1"/>
  <c r="AB19" i="9"/>
  <c r="AE19" i="9" s="1"/>
  <c r="AB38" i="9"/>
  <c r="AE38" i="9" s="1"/>
  <c r="AB30" i="9"/>
  <c r="AE30" i="9" s="1"/>
  <c r="AB22" i="9"/>
  <c r="AE22" i="9" s="1"/>
  <c r="AG23" i="9"/>
  <c r="AG38" i="9"/>
  <c r="AG17" i="9"/>
  <c r="AG19" i="9"/>
  <c r="AG35" i="9"/>
  <c r="AG39" i="9"/>
  <c r="AG21" i="9"/>
  <c r="AG31" i="9"/>
  <c r="AG37" i="9"/>
  <c r="AG25" i="9"/>
  <c r="AG27" i="9"/>
  <c r="AG28" i="9"/>
  <c r="AG18" i="9"/>
  <c r="AG29" i="9"/>
  <c r="AG20" i="9"/>
  <c r="AG32" i="9"/>
  <c r="AG22" i="9"/>
  <c r="AG33" i="9"/>
  <c r="AG24" i="9"/>
  <c r="AG30" i="9"/>
  <c r="AG36" i="9"/>
  <c r="AG26" i="9"/>
  <c r="AG34" i="9"/>
  <c r="AG16" i="9"/>
  <c r="AB11" i="9"/>
  <c r="AB41" i="9"/>
  <c r="AB16" i="9"/>
  <c r="D12" i="9"/>
  <c r="AM11" i="2" s="1"/>
  <c r="AH44" i="2"/>
  <c r="AG43" i="2"/>
  <c r="AI44" i="2"/>
  <c r="AI42" i="2"/>
  <c r="AJ42" i="2"/>
  <c r="AE42" i="2"/>
  <c r="AD42" i="2"/>
  <c r="AC42" i="2"/>
  <c r="AF43" i="2"/>
  <c r="AJ44" i="2"/>
  <c r="AI43" i="2"/>
  <c r="AH43" i="2"/>
  <c r="AI41" i="2"/>
  <c r="AD41" i="2"/>
  <c r="AE41" i="2"/>
  <c r="AC41" i="2"/>
  <c r="AJ43" i="2"/>
  <c r="AE43" i="2"/>
  <c r="AD43" i="2"/>
  <c r="AC43" i="2"/>
  <c r="AK44" i="2"/>
  <c r="AK43" i="2"/>
  <c r="AH42" i="2"/>
  <c r="AF42" i="2"/>
  <c r="AK42" i="2"/>
  <c r="AF44" i="2"/>
  <c r="AG41" i="2"/>
  <c r="AK41" i="2"/>
  <c r="AE16" i="2"/>
  <c r="AF41" i="2"/>
  <c r="AG44" i="2"/>
  <c r="AJ41" i="2"/>
  <c r="AC44" i="2"/>
  <c r="AD44" i="2"/>
  <c r="AE44" i="2"/>
  <c r="AH41" i="2"/>
  <c r="D12" i="2"/>
  <c r="AI11" i="2" s="1"/>
  <c r="AP11" i="2"/>
  <c r="AL11" i="9"/>
  <c r="AL11" i="2"/>
  <c r="N12" i="9"/>
  <c r="AH11" i="9" s="1"/>
  <c r="N12" i="2"/>
  <c r="AH11" i="2" s="1"/>
  <c r="AH42" i="9" l="1"/>
  <c r="AK41" i="9"/>
  <c r="AF44" i="9"/>
  <c r="AI41" i="9"/>
  <c r="AJ44" i="9"/>
  <c r="AK43" i="9"/>
  <c r="AJ43" i="9"/>
  <c r="AH44" i="9"/>
  <c r="AF41" i="9"/>
  <c r="AE16" i="9"/>
  <c r="AH43" i="9"/>
  <c r="AJ42" i="9"/>
  <c r="AE41" i="9"/>
  <c r="AC41" i="9"/>
  <c r="AD41" i="9"/>
  <c r="AI42" i="9"/>
  <c r="AK42" i="9"/>
  <c r="AI44" i="9"/>
  <c r="AI43" i="9"/>
  <c r="AF43" i="9"/>
  <c r="AH41" i="9"/>
  <c r="AE42" i="9"/>
  <c r="AC42" i="9"/>
  <c r="AD42" i="9"/>
  <c r="AG44" i="9"/>
  <c r="AG42" i="9"/>
  <c r="AG41" i="9"/>
  <c r="AC43" i="9"/>
  <c r="AE43" i="9"/>
  <c r="AD43" i="9"/>
  <c r="AG43" i="9"/>
  <c r="AF42" i="9"/>
  <c r="AE44" i="9"/>
  <c r="AD44" i="9"/>
  <c r="AC44" i="9"/>
  <c r="AJ41" i="9"/>
  <c r="AK44" i="9"/>
  <c r="AI11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yotuka</author>
    <author>大塚保孝</author>
  </authors>
  <commentList>
    <comment ref="V7" authorId="0" shapeId="0" xr:uid="{9A158A5F-0FE4-4AC0-80CD-8EDFA4ED33A1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1" shapeId="0" xr:uid="{83E0FFAF-C328-4DF7-8A0A-101F25109496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1" shapeId="0" xr:uid="{999E832F-2C02-4B66-855B-C419ABD537C0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R9" authorId="1" shapeId="0" xr:uid="{B288895B-0651-49E1-BB40-78BEF4903361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プルグラム編成時の問合わせに使用します。
必ず記入ください。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大塚保孝</author>
    <author>yotuka</author>
  </authors>
  <commentList>
    <comment ref="I7" authorId="0" shapeId="0" xr:uid="{C2DDA75F-1F32-46F4-B477-81FF8178FBD7}">
      <text>
        <r>
          <rPr>
            <b/>
            <sz val="9"/>
            <color indexed="81"/>
            <rFont val="ＭＳ Ｐゴシック"/>
            <family val="3"/>
            <charset val="128"/>
          </rPr>
          <t>所属フリガナ:</t>
        </r>
        <r>
          <rPr>
            <sz val="9"/>
            <color indexed="81"/>
            <rFont val="ＭＳ Ｐゴシック"/>
            <family val="3"/>
            <charset val="128"/>
          </rPr>
          <t xml:space="preserve">
所属のフリガナを入力してください。
郡市区・小は不要です</t>
        </r>
      </text>
    </comment>
    <comment ref="V7" authorId="1" shapeId="0" xr:uid="{AA3C7F78-BBF3-4A2A-8C34-D8D7CA8D9CCB}">
      <text>
        <r>
          <rPr>
            <b/>
            <sz val="9"/>
            <color indexed="81"/>
            <rFont val="ＭＳ Ｐゴシック"/>
            <family val="3"/>
            <charset val="128"/>
          </rPr>
          <t>印:</t>
        </r>
        <r>
          <rPr>
            <sz val="9"/>
            <color indexed="81"/>
            <rFont val="ＭＳ Ｐゴシック"/>
            <family val="3"/>
            <charset val="128"/>
          </rPr>
          <t xml:space="preserve">
印刷後申込責任者の押印してください。</t>
        </r>
      </text>
    </comment>
    <comment ref="B9" authorId="0" shapeId="0" xr:uid="{2CB1D7D0-D980-4311-BD61-71AE763823D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郵便番号:
</t>
        </r>
        <r>
          <rPr>
            <sz val="9"/>
            <color indexed="81"/>
            <rFont val="ＭＳ Ｐゴシック"/>
            <family val="3"/>
            <charset val="128"/>
          </rPr>
          <t xml:space="preserve">７桁数値で入力してください。
</t>
        </r>
      </text>
    </comment>
    <comment ref="F9" authorId="0" shapeId="0" xr:uid="{7CE900D1-F38E-4A1D-9103-F1BF0BDA4392}">
      <text>
        <r>
          <rPr>
            <b/>
            <sz val="9"/>
            <color indexed="81"/>
            <rFont val="ＭＳ Ｐゴシック"/>
            <family val="3"/>
            <charset val="128"/>
          </rPr>
          <t>住所:</t>
        </r>
        <r>
          <rPr>
            <sz val="9"/>
            <color indexed="81"/>
            <rFont val="ＭＳ Ｐゴシック"/>
            <family val="3"/>
            <charset val="128"/>
          </rPr>
          <t xml:space="preserve">
申込団体の所在地を記入してください。</t>
        </r>
      </text>
    </comment>
    <comment ref="R9" authorId="0" shapeId="0" xr:uid="{6DC938AE-6BD4-4791-B273-4BB3776C0C6F}">
      <text>
        <r>
          <rPr>
            <b/>
            <sz val="9"/>
            <color indexed="81"/>
            <rFont val="ＭＳ Ｐゴシック"/>
            <family val="3"/>
            <charset val="128"/>
          </rPr>
          <t>緊急連絡先:</t>
        </r>
        <r>
          <rPr>
            <sz val="9"/>
            <color indexed="81"/>
            <rFont val="ＭＳ Ｐゴシック"/>
            <family val="3"/>
            <charset val="128"/>
          </rPr>
          <t xml:space="preserve">
プルグラム編成時の問合わせに使用します。
必ず記入ください。</t>
        </r>
      </text>
    </comment>
  </commentList>
</comments>
</file>

<file path=xl/sharedStrings.xml><?xml version="1.0" encoding="utf-8"?>
<sst xmlns="http://schemas.openxmlformats.org/spreadsheetml/2006/main" count="1998" uniqueCount="1599">
  <si>
    <t>ｾｲﾄﾞｳ</t>
  </si>
  <si>
    <t>ﾔﾏﾃ</t>
  </si>
  <si>
    <t>ｵﾊﾞﾔｼｾｲｼﾝ</t>
  </si>
  <si>
    <t>ｾｲﾄｸ</t>
  </si>
  <si>
    <t>ｶｽﾐｶﾞｵｶ</t>
  </si>
  <si>
    <t>ｲﾌﾞｷﾋｶﾞｼ</t>
  </si>
  <si>
    <t>ﾋﾗｵｶﾋｶﾞｼ</t>
  </si>
  <si>
    <t>ｻﾝｼﾞｭ</t>
  </si>
  <si>
    <t>ｾﾝﾊﾞ</t>
  </si>
  <si>
    <t>ﾐﾅﾐｵｵﾂ</t>
  </si>
  <si>
    <t>ﾀﾆｿﾄ</t>
  </si>
  <si>
    <t>ｱｵﾊﾞﾀﾞｲ</t>
  </si>
  <si>
    <t>ｻｺｼ</t>
  </si>
  <si>
    <t>ﾀﾂﾐ</t>
  </si>
  <si>
    <t>ｱﾜｼﾞﾘｸｼﾞｮｳ</t>
  </si>
  <si>
    <t>ﾆｯﾀ</t>
  </si>
  <si>
    <t>ｷﾉｻｷ</t>
  </si>
  <si>
    <t>ﾋｮｳｷｮｳﾀﾞｲﾌｿﾞｸ</t>
  </si>
  <si>
    <t>ｲﾅﾐﾉﾘｸｼﾞｮｳ</t>
  </si>
  <si>
    <t>新学年</t>
    <rPh sb="0" eb="1">
      <t>シン</t>
    </rPh>
    <rPh sb="1" eb="3">
      <t>ガクネン</t>
    </rPh>
    <phoneticPr fontId="2"/>
  </si>
  <si>
    <t>氏</t>
    <rPh sb="0" eb="1">
      <t>シ</t>
    </rPh>
    <phoneticPr fontId="2"/>
  </si>
  <si>
    <t>名</t>
    <rPh sb="0" eb="1">
      <t>メイ</t>
    </rPh>
    <phoneticPr fontId="2"/>
  </si>
  <si>
    <t>名(ｶﾅ)</t>
    <rPh sb="0" eb="1">
      <t>メイ</t>
    </rPh>
    <phoneticPr fontId="2"/>
  </si>
  <si>
    <t>メールアドレス</t>
    <phoneticPr fontId="2"/>
  </si>
  <si>
    <t>メール件名</t>
    <rPh sb="3" eb="5">
      <t>ケンメイ</t>
    </rPh>
    <phoneticPr fontId="2"/>
  </si>
  <si>
    <t>送付先</t>
    <rPh sb="0" eb="2">
      <t>ソウフ</t>
    </rPh>
    <rPh sb="2" eb="3">
      <t>サキ</t>
    </rPh>
    <phoneticPr fontId="2"/>
  </si>
  <si>
    <t>データ作成注意事項</t>
    <rPh sb="3" eb="5">
      <t>サクセイ</t>
    </rPh>
    <rPh sb="5" eb="7">
      <t>チュウイ</t>
    </rPh>
    <rPh sb="7" eb="9">
      <t>ジコウ</t>
    </rPh>
    <phoneticPr fontId="2"/>
  </si>
  <si>
    <t>選手申込一覧表作成用ワークシート</t>
    <rPh sb="0" eb="2">
      <t>センシュ</t>
    </rPh>
    <rPh sb="2" eb="4">
      <t>モウシコミ</t>
    </rPh>
    <rPh sb="4" eb="6">
      <t>イチラン</t>
    </rPh>
    <rPh sb="6" eb="7">
      <t>ヒョウ</t>
    </rPh>
    <rPh sb="7" eb="9">
      <t>サクセイ</t>
    </rPh>
    <rPh sb="9" eb="10">
      <t>ヨウ</t>
    </rPh>
    <phoneticPr fontId="2"/>
  </si>
  <si>
    <t>(様式１）</t>
    <rPh sb="1" eb="3">
      <t>ヨウシキ</t>
    </rPh>
    <phoneticPr fontId="2"/>
  </si>
  <si>
    <t>記入しない</t>
    <rPh sb="0" eb="2">
      <t>キニュウ</t>
    </rPh>
    <phoneticPr fontId="2"/>
  </si>
  <si>
    <t>緊急連絡先：携帯電話</t>
    <rPh sb="0" eb="2">
      <t>キンキュウ</t>
    </rPh>
    <rPh sb="2" eb="5">
      <t>レンラクサキ</t>
    </rPh>
    <rPh sb="6" eb="8">
      <t>ケイタイ</t>
    </rPh>
    <rPh sb="8" eb="10">
      <t>デンワ</t>
    </rPh>
    <phoneticPr fontId="2"/>
  </si>
  <si>
    <t>連絡先電話(自宅･勤務先）</t>
    <rPh sb="0" eb="3">
      <t>レンラクサキ</t>
    </rPh>
    <rPh sb="3" eb="5">
      <t>デンワ</t>
    </rPh>
    <rPh sb="6" eb="8">
      <t>ジタク</t>
    </rPh>
    <rPh sb="9" eb="12">
      <t>キンムサキ</t>
    </rPh>
    <phoneticPr fontId="2"/>
  </si>
  <si>
    <t>種目数</t>
    <rPh sb="0" eb="2">
      <t>シュモク</t>
    </rPh>
    <rPh sb="2" eb="3">
      <t>スウ</t>
    </rPh>
    <phoneticPr fontId="2"/>
  </si>
  <si>
    <t>申込</t>
    <rPh sb="0" eb="2">
      <t>モウシコミ</t>
    </rPh>
    <phoneticPr fontId="2"/>
  </si>
  <si>
    <t>MAT_Track&amp;Field_System_MasterCSV_縦形式</t>
    <rPh sb="33" eb="34">
      <t>タテ</t>
    </rPh>
    <rPh sb="34" eb="36">
      <t>ケイシキ</t>
    </rPh>
    <phoneticPr fontId="2"/>
  </si>
  <si>
    <t>小学生男子</t>
    <rPh sb="0" eb="3">
      <t>ショウガクセイ</t>
    </rPh>
    <rPh sb="3" eb="5">
      <t>ダンシ</t>
    </rPh>
    <phoneticPr fontId="2"/>
  </si>
  <si>
    <t>○○は学校名</t>
    <rPh sb="3" eb="5">
      <t>ガッコウ</t>
    </rPh>
    <rPh sb="5" eb="6">
      <t>メイ</t>
    </rPh>
    <phoneticPr fontId="2"/>
  </si>
  <si>
    <t>fukyuu@haaa.jp</t>
    <phoneticPr fontId="2"/>
  </si>
  <si>
    <t>1</t>
    <phoneticPr fontId="2"/>
  </si>
  <si>
    <t>種目</t>
    <rPh sb="0" eb="2">
      <t>シュモク</t>
    </rPh>
    <phoneticPr fontId="2"/>
  </si>
  <si>
    <t>2</t>
    <phoneticPr fontId="2"/>
  </si>
  <si>
    <t>番号</t>
    <rPh sb="0" eb="2">
      <t>バンゴウ</t>
    </rPh>
    <phoneticPr fontId="2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</si>
  <si>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</si>
  <si>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</si>
  <si>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</si>
  <si>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</si>
  <si>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</si>
  <si>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</si>
  <si>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</si>
  <si>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</si>
  <si>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</si>
  <si>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</si>
  <si>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</si>
  <si>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</si>
  <si>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</si>
  <si>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</si>
  <si>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</si>
  <si>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男子</t>
    <rPh sb="0" eb="2">
      <t>ダンシ</t>
    </rPh>
    <phoneticPr fontId="2"/>
  </si>
  <si>
    <t>新規登録</t>
    <rPh sb="0" eb="2">
      <t>シンキ</t>
    </rPh>
    <rPh sb="2" eb="4">
      <t>トウロク</t>
    </rPh>
    <phoneticPr fontId="2"/>
  </si>
  <si>
    <t>種目ｺｰﾄﾞ</t>
    <rPh sb="0" eb="2">
      <t>シュモク</t>
    </rPh>
    <phoneticPr fontId="2"/>
  </si>
  <si>
    <t>赤色のセルに必要事項を入力または選択してください。
赤色部分(未入力項目)のないように注意してください。</t>
    <rPh sb="0" eb="2">
      <t>アカイロ</t>
    </rPh>
    <rPh sb="6" eb="8">
      <t>ヒツヨウ</t>
    </rPh>
    <rPh sb="8" eb="10">
      <t>ジコウ</t>
    </rPh>
    <rPh sb="11" eb="13">
      <t>ニュウリョク</t>
    </rPh>
    <rPh sb="16" eb="18">
      <t>センタク</t>
    </rPh>
    <rPh sb="26" eb="28">
      <t>アカイロ</t>
    </rPh>
    <rPh sb="28" eb="30">
      <t>ブブン</t>
    </rPh>
    <rPh sb="31" eb="34">
      <t>ミニュウリョク</t>
    </rPh>
    <rPh sb="34" eb="36">
      <t>コウモク</t>
    </rPh>
    <rPh sb="43" eb="45">
      <t>チュウイ</t>
    </rPh>
    <phoneticPr fontId="2"/>
  </si>
  <si>
    <t>SX</t>
    <phoneticPr fontId="2"/>
  </si>
  <si>
    <t>N1</t>
    <phoneticPr fontId="2"/>
  </si>
  <si>
    <t>N2</t>
    <phoneticPr fontId="2"/>
  </si>
  <si>
    <t>DB</t>
    <phoneticPr fontId="2"/>
  </si>
  <si>
    <t>KC</t>
    <phoneticPr fontId="2"/>
  </si>
  <si>
    <t>MC</t>
    <phoneticPr fontId="2"/>
  </si>
  <si>
    <t>ZK</t>
    <phoneticPr fontId="2"/>
  </si>
  <si>
    <t>S1</t>
    <phoneticPr fontId="2"/>
  </si>
  <si>
    <t>参加人数</t>
    <rPh sb="0" eb="2">
      <t>サンカ</t>
    </rPh>
    <rPh sb="2" eb="4">
      <t>ニンズウ</t>
    </rPh>
    <phoneticPr fontId="2"/>
  </si>
  <si>
    <t>〒</t>
    <phoneticPr fontId="2"/>
  </si>
  <si>
    <t>DB</t>
  </si>
  <si>
    <t>N1</t>
  </si>
  <si>
    <t>N2</t>
  </si>
  <si>
    <t>TM</t>
  </si>
  <si>
    <t>S2</t>
  </si>
  <si>
    <t>所属名</t>
    <rPh sb="0" eb="2">
      <t>ショゾク</t>
    </rPh>
    <rPh sb="2" eb="3">
      <t>メイ</t>
    </rPh>
    <phoneticPr fontId="2"/>
  </si>
  <si>
    <t>郡市</t>
    <rPh sb="0" eb="2">
      <t>グンシ</t>
    </rPh>
    <phoneticPr fontId="2"/>
  </si>
  <si>
    <t>郡市ｺｰﾄﾞ</t>
    <rPh sb="0" eb="2">
      <t>グンシ</t>
    </rPh>
    <phoneticPr fontId="2"/>
  </si>
  <si>
    <t>メール本文</t>
    <rPh sb="3" eb="5">
      <t>ホンブン</t>
    </rPh>
    <phoneticPr fontId="2"/>
  </si>
  <si>
    <t>学校名・申込責任者氏名・緊急連絡用携帯番号</t>
    <rPh sb="0" eb="3">
      <t>ガッコウメイ</t>
    </rPh>
    <rPh sb="4" eb="6">
      <t>モウシコミ</t>
    </rPh>
    <rPh sb="6" eb="9">
      <t>セキニンシャ</t>
    </rPh>
    <rPh sb="9" eb="11">
      <t>シメイ</t>
    </rPh>
    <rPh sb="12" eb="14">
      <t>キンキュウ</t>
    </rPh>
    <rPh sb="14" eb="16">
      <t>レンラク</t>
    </rPh>
    <rPh sb="16" eb="17">
      <t>ヨウ</t>
    </rPh>
    <rPh sb="17" eb="19">
      <t>ケイタイ</t>
    </rPh>
    <rPh sb="19" eb="21">
      <t>バンゴウ</t>
    </rPh>
    <phoneticPr fontId="2"/>
  </si>
  <si>
    <t>添付ファイル</t>
    <rPh sb="0" eb="2">
      <t>テンプ</t>
    </rPh>
    <phoneticPr fontId="2"/>
  </si>
  <si>
    <t>18</t>
    <phoneticPr fontId="2"/>
  </si>
  <si>
    <t>19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</si>
  <si>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</si>
  <si>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</si>
  <si>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秒
m</t>
    <rPh sb="0" eb="1">
      <t>ビョウ</t>
    </rPh>
    <phoneticPr fontId="2"/>
  </si>
  <si>
    <t>受付番号</t>
    <rPh sb="0" eb="2">
      <t>ウケツケ</t>
    </rPh>
    <rPh sb="2" eb="3">
      <t>バン</t>
    </rPh>
    <rPh sb="3" eb="4">
      <t>ゴウ</t>
    </rPh>
    <phoneticPr fontId="2"/>
  </si>
  <si>
    <t>ナンバー
記入しない</t>
    <rPh sb="5" eb="7">
      <t>キニュウ</t>
    </rPh>
    <phoneticPr fontId="2"/>
  </si>
  <si>
    <t>リレー</t>
    <phoneticPr fontId="2"/>
  </si>
  <si>
    <t>年度</t>
    <rPh sb="0" eb="2">
      <t>ネンド</t>
    </rPh>
    <phoneticPr fontId="2"/>
  </si>
  <si>
    <r>
      <rPr>
        <sz val="6"/>
        <rFont val="ＭＳ ゴシック"/>
        <family val="3"/>
        <charset val="128"/>
      </rPr>
      <t>1/100</t>
    </r>
    <r>
      <rPr>
        <sz val="11"/>
        <rFont val="ＭＳ ゴシック"/>
        <family val="3"/>
        <charset val="128"/>
      </rPr>
      <t xml:space="preserve">
cm</t>
    </r>
    <phoneticPr fontId="2"/>
  </si>
  <si>
    <t>オープン種目申込①</t>
    <rPh sb="4" eb="6">
      <t>シュモク</t>
    </rPh>
    <phoneticPr fontId="2"/>
  </si>
  <si>
    <t>オープン種目申込②</t>
    <rPh sb="4" eb="6">
      <t>シュモク</t>
    </rPh>
    <phoneticPr fontId="2"/>
  </si>
  <si>
    <t>姓</t>
    <rPh sb="0" eb="1">
      <t>セイ</t>
    </rPh>
    <phoneticPr fontId="2"/>
  </si>
  <si>
    <t>姓(ｶﾅ)</t>
    <rPh sb="0" eb="1">
      <t>セイ</t>
    </rPh>
    <phoneticPr fontId="2"/>
  </si>
  <si>
    <t>申込責任者</t>
    <rPh sb="0" eb="1">
      <t>サル</t>
    </rPh>
    <rPh sb="1" eb="2">
      <t>コミ</t>
    </rPh>
    <rPh sb="2" eb="5">
      <t>セキニンシャ</t>
    </rPh>
    <phoneticPr fontId="2"/>
  </si>
  <si>
    <t>所属
コード</t>
    <rPh sb="0" eb="2">
      <t>ショゾク</t>
    </rPh>
    <phoneticPr fontId="2"/>
  </si>
  <si>
    <t>小学生</t>
    <rPh sb="0" eb="2">
      <t>ショウガク</t>
    </rPh>
    <rPh sb="2" eb="3">
      <t>セイ</t>
    </rPh>
    <phoneticPr fontId="2"/>
  </si>
  <si>
    <t>所属所在地</t>
    <rPh sb="0" eb="2">
      <t>ショゾク</t>
    </rPh>
    <rPh sb="2" eb="5">
      <t>ショザイチ</t>
    </rPh>
    <phoneticPr fontId="2"/>
  </si>
  <si>
    <t>男女合計金額</t>
    <rPh sb="0" eb="2">
      <t>ダンジョ</t>
    </rPh>
    <rPh sb="2" eb="4">
      <t>ゴウケイ</t>
    </rPh>
    <rPh sb="4" eb="6">
      <t>キンガク</t>
    </rPh>
    <phoneticPr fontId="2"/>
  </si>
  <si>
    <t>振込日</t>
    <rPh sb="0" eb="2">
      <t>フリコミ</t>
    </rPh>
    <rPh sb="2" eb="3">
      <t>ビ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</si>
  <si>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</si>
  <si>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</si>
  <si>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郵便局</t>
    <rPh sb="0" eb="3">
      <t>ユウビンキョク</t>
    </rPh>
    <phoneticPr fontId="2"/>
  </si>
  <si>
    <t>振込局</t>
    <rPh sb="0" eb="2">
      <t>フリコミ</t>
    </rPh>
    <rPh sb="2" eb="3">
      <t>キョク</t>
    </rPh>
    <phoneticPr fontId="2"/>
  </si>
  <si>
    <t>男　子</t>
    <rPh sb="0" eb="1">
      <t>オトコ</t>
    </rPh>
    <rPh sb="2" eb="3">
      <t>コ</t>
    </rPh>
    <phoneticPr fontId="2"/>
  </si>
  <si>
    <t>00206</t>
    <phoneticPr fontId="2"/>
  </si>
  <si>
    <t>TF</t>
    <phoneticPr fontId="2"/>
  </si>
  <si>
    <t>女　子</t>
    <rPh sb="0" eb="1">
      <t>ジョ</t>
    </rPh>
    <rPh sb="2" eb="3">
      <t>コ</t>
    </rPh>
    <phoneticPr fontId="2"/>
  </si>
  <si>
    <t>女子</t>
    <rPh sb="0" eb="2">
      <t>ジョシ</t>
    </rPh>
    <phoneticPr fontId="2"/>
  </si>
  <si>
    <t>女子申込料計</t>
    <rPh sb="0" eb="2">
      <t>ジョシ</t>
    </rPh>
    <rPh sb="2" eb="4">
      <t>モウシコミ</t>
    </rPh>
    <rPh sb="4" eb="5">
      <t>リョウ</t>
    </rPh>
    <rPh sb="5" eb="6">
      <t>ケイ</t>
    </rPh>
    <phoneticPr fontId="2"/>
  </si>
  <si>
    <t>男子申込料計</t>
    <rPh sb="0" eb="2">
      <t>ダンシ</t>
    </rPh>
    <rPh sb="2" eb="4">
      <t>モウシコミ</t>
    </rPh>
    <rPh sb="4" eb="5">
      <t>リョウ</t>
    </rPh>
    <rPh sb="5" eb="6">
      <t>ケイ</t>
    </rPh>
    <phoneticPr fontId="2"/>
  </si>
  <si>
    <t>赤色のセル部分は男子申込書に入力または選択してください。
赤色部分(未入力項目)のないように注意してください。</t>
    <rPh sb="0" eb="2">
      <t>アカイロ</t>
    </rPh>
    <rPh sb="5" eb="7">
      <t>ブブン</t>
    </rPh>
    <rPh sb="8" eb="10">
      <t>ダンシ</t>
    </rPh>
    <rPh sb="10" eb="12">
      <t>モウシコミ</t>
    </rPh>
    <rPh sb="12" eb="13">
      <t>ショ</t>
    </rPh>
    <rPh sb="14" eb="16">
      <t>ニュウリョク</t>
    </rPh>
    <rPh sb="19" eb="21">
      <t>センタク</t>
    </rPh>
    <rPh sb="29" eb="31">
      <t>アカイロ</t>
    </rPh>
    <rPh sb="31" eb="33">
      <t>ブブン</t>
    </rPh>
    <rPh sb="34" eb="37">
      <t>ミニュウリョク</t>
    </rPh>
    <rPh sb="37" eb="39">
      <t>コウモク</t>
    </rPh>
    <rPh sb="46" eb="48">
      <t>チュウイ</t>
    </rPh>
    <phoneticPr fontId="2"/>
  </si>
  <si>
    <t>オープン種目</t>
    <rPh sb="4" eb="6">
      <t>シュモク</t>
    </rPh>
    <phoneticPr fontId="2"/>
  </si>
  <si>
    <t>ｳﾁﾃﾞﾊﾏ</t>
  </si>
  <si>
    <t>ｼｵﾐ</t>
  </si>
  <si>
    <t>ﾋﾊﾞﾘｶﾞｵｶｶﾞｸｴﾝ</t>
  </si>
  <si>
    <t>ｹﾔｷｻﾞｶ</t>
  </si>
  <si>
    <t>ｲｶﾜﾀﾞﾆ</t>
  </si>
  <si>
    <t>ｶﾘﾊﾞﾀﾞｲ</t>
  </si>
  <si>
    <t>ｺｳﾂﾞﾊﾞｼ</t>
  </si>
  <si>
    <t>ｼﾓﾊﾀﾀﾞｲ</t>
  </si>
  <si>
    <t>ﾀﾙﾐ</t>
  </si>
  <si>
    <t>ﾁｭｳｵｳ</t>
  </si>
  <si>
    <t>ﾅｶﾞｻｶ</t>
  </si>
  <si>
    <t>ｱﾘｾ</t>
  </si>
  <si>
    <t>ﾋｶﾞｼﾏﾁ</t>
  </si>
  <si>
    <t>ﾋｶﾞｼﾏｲｺ</t>
  </si>
  <si>
    <t>ﾆｼﾜｷ</t>
  </si>
  <si>
    <t>ｼｵﾔ</t>
  </si>
  <si>
    <t>ﾃﾞｱｲ</t>
  </si>
  <si>
    <t>ﾁﾖｶﾞｵｶ</t>
  </si>
  <si>
    <t>ﾏｲｺ</t>
  </si>
  <si>
    <t>ﾌﾀﾐﾆｼ</t>
  </si>
  <si>
    <t>ｵｵｸﾎﾞ</t>
  </si>
  <si>
    <t>ﾀｶｵｶﾆｼ</t>
  </si>
  <si>
    <t>ﾆｼｷｶﾞｵｶ</t>
  </si>
  <si>
    <t>ﾌﾀﾐ</t>
  </si>
  <si>
    <t>ｱｶｼJRC</t>
  </si>
  <si>
    <t>ﾋﾄﾏﾙ</t>
  </si>
  <si>
    <t>ｴｲｶﾞｼﾏ</t>
  </si>
  <si>
    <t>ｱﾗｲ</t>
  </si>
  <si>
    <t>ｱﾐﾀﾞ</t>
  </si>
  <si>
    <t>ｲﾎ</t>
  </si>
  <si>
    <t>ｲﾎﾐﾅﾐ</t>
  </si>
  <si>
    <t>ｷﾀﾊﾏ</t>
  </si>
  <si>
    <t>ｿﾈ</t>
  </si>
  <si>
    <t>ﾖﾈﾀﾞ</t>
  </si>
  <si>
    <t>ﾖﾈﾀﾞﾆｼ</t>
  </si>
  <si>
    <t>ｷﾀﾊﾏJRC</t>
  </si>
  <si>
    <t>ﾀｶｻｺﾞ</t>
  </si>
  <si>
    <t>ﾋｴ</t>
  </si>
  <si>
    <t>ｼｹﾞﾊﾙ</t>
  </si>
  <si>
    <t>ｵﾉｴ</t>
  </si>
  <si>
    <t>ｶｺｶﾞﾜ</t>
  </si>
  <si>
    <t>ｶﾝﾉ</t>
  </si>
  <si>
    <t>ﾆｼｶﾝｷ</t>
  </si>
  <si>
    <t>ﾉｸﾞﾁ</t>
  </si>
  <si>
    <t>ﾉｸﾞﾁﾐﾅﾐ</t>
  </si>
  <si>
    <t>ﾔﾊﾀ</t>
  </si>
  <si>
    <t>ﾋﾗｵｶ</t>
  </si>
  <si>
    <t>ﾋﾗｵｶｷﾀ</t>
  </si>
  <si>
    <t>ﾍﾞﾌﾆｼ</t>
  </si>
  <si>
    <t>ｶｺｶﾞﾜRC</t>
  </si>
  <si>
    <t>ﾋｶﾞｼｶﾝｷﾐﾅﾐ</t>
  </si>
  <si>
    <t>ｷｭｳﾘ</t>
  </si>
  <si>
    <t>ﾋｶﾞｼｶﾝｷ</t>
  </si>
  <si>
    <t>ﾘｮｳﾎｸ</t>
  </si>
  <si>
    <t>ﾐｷ</t>
  </si>
  <si>
    <t>ﾐｷJRC</t>
  </si>
  <si>
    <t>ﾐﾄﾞﾘｶﾞｵｶﾋｶﾞｼ</t>
  </si>
  <si>
    <t>ｼﾞﾕｳｶﾞｵｶﾋｶﾞｼ</t>
  </si>
  <si>
    <t>ｼｼﾞﾐ</t>
  </si>
  <si>
    <t>ｼﾞﾕｳｶﾞｵｶ</t>
  </si>
  <si>
    <t>ｲﾁﾊﾞ</t>
  </si>
  <si>
    <t>ｵｵﾍﾞ</t>
  </si>
  <si>
    <t>ｵﾉ</t>
  </si>
  <si>
    <t>ｵﾉﾋｶﾞｼ</t>
  </si>
  <si>
    <t>ｶﾜｲ</t>
  </si>
  <si>
    <t>ｷｼ</t>
  </si>
  <si>
    <t>ｼﾓﾄｳｼﾞｮｳ</t>
  </si>
  <si>
    <t>ﾅｶﾊﾞﾝ</t>
  </si>
  <si>
    <t>ｲｽﾞﾐ</t>
  </si>
  <si>
    <t>ｸｴ</t>
  </si>
  <si>
    <t>ｼﾓｻﾄ</t>
  </si>
  <si>
    <t>ｶﾓ</t>
  </si>
  <si>
    <t>ﾎｳｼﾞｮｳ</t>
  </si>
  <si>
    <t>ｶｺ</t>
  </si>
  <si>
    <t>ﾃﾝﾏ</t>
  </si>
  <si>
    <t>ﾃﾝﾏﾐﾅﾐ</t>
  </si>
  <si>
    <t>ﾃﾝﾏﾋｶﾞｼ</t>
  </si>
  <si>
    <t>ﾓﾘ</t>
  </si>
  <si>
    <t>ﾀｷﾉﾐﾅﾐ</t>
  </si>
  <si>
    <t>ﾄﾎﾘ</t>
  </si>
  <si>
    <t>ﾐｽﾞｶﾐ</t>
  </si>
  <si>
    <t>ﾋﾛﾐﾈ</t>
  </si>
  <si>
    <t>ﾉｻﾞﾄ</t>
  </si>
  <si>
    <t>ｼﾞｮｳｹﾝ</t>
  </si>
  <si>
    <t>ﾀｶｵｶ</t>
  </si>
  <si>
    <t>ｱｵﾔﾏ</t>
  </si>
  <si>
    <t>ｼﾞｮｳﾖｳ</t>
  </si>
  <si>
    <t>ｱﾗｶﾜ</t>
  </si>
  <si>
    <t>ﾔｷﾞ</t>
  </si>
  <si>
    <t>ｲﾄﾋｷ</t>
  </si>
  <si>
    <t>ｼﾗﾊﾏ</t>
  </si>
  <si>
    <t>ﾀｶﾊﾏ</t>
  </si>
  <si>
    <t>ｼｶﾏ</t>
  </si>
  <si>
    <t>ﾂﾀﾞ</t>
  </si>
  <si>
    <t>ｱｶﾞﾎ</t>
  </si>
  <si>
    <t>ﾔﾜﾀ</t>
  </si>
  <si>
    <t>ﾋﾛﾊﾀ</t>
  </si>
  <si>
    <t>ｵｵﾂ</t>
  </si>
  <si>
    <t>ｵｵﾂﾓ</t>
  </si>
  <si>
    <t>ｱﾎﾞｼ</t>
  </si>
  <si>
    <t>ｱﾎﾞｼﾆｼ</t>
  </si>
  <si>
    <t>ｶﾂﾊﾗ</t>
  </si>
  <si>
    <t>ｷｮｸﾖｳ</t>
  </si>
  <si>
    <t>ﾔﾏﾀﾞ</t>
  </si>
  <si>
    <t>ﾊﾅﾀﾞ</t>
  </si>
  <si>
    <t>ﾍﾞｯｼｮ</t>
  </si>
  <si>
    <t>ﾏﾄｶﾞﾀ</t>
  </si>
  <si>
    <t>ｺｳﾛ</t>
  </si>
  <si>
    <t>ｾｶ</t>
  </si>
  <si>
    <t>ﾀﾜﾗ</t>
  </si>
  <si>
    <t>ﾂﾙｲ</t>
  </si>
  <si>
    <t>ﾔﾁｸｻ</t>
  </si>
  <si>
    <t>ﾃﾗﾏｴ</t>
  </si>
  <si>
    <t>ﾅｶﾃﾞﾗ</t>
  </si>
  <si>
    <t>ｽｺﾞｳ</t>
  </si>
  <si>
    <t>ｶﾜﾅﾍﾞ</t>
  </si>
  <si>
    <t>ﾐｻｷ</t>
  </si>
  <si>
    <t>ｲｯｻｲﾆｼ</t>
  </si>
  <si>
    <t>ｵﾔｹ</t>
  </si>
  <si>
    <t>ｶﾐｵｶ</t>
  </si>
  <si>
    <t>ﾎﾝﾀﾞ</t>
  </si>
  <si>
    <t>ﾊﾝﾀﾞ</t>
  </si>
  <si>
    <t>ｶｼﾏ</t>
  </si>
  <si>
    <t>ｺｼﾍﾞ</t>
  </si>
  <si>
    <t>ｼﾝｸﾞｳ</t>
  </si>
  <si>
    <t>ｾｯｶｲ</t>
  </si>
  <si>
    <t>ｵｵﾀ</t>
  </si>
  <si>
    <t>ｺｳﾁ</t>
  </si>
  <si>
    <t>ｲｶﾙｶﾞ</t>
  </si>
  <si>
    <t>ﾔﾏﾉｻﾄ</t>
  </si>
  <si>
    <t>ｻﾖｳ</t>
  </si>
  <si>
    <t>ｻﾝﾀﾞ</t>
  </si>
  <si>
    <t>ﾊｻﾏ</t>
  </si>
  <si>
    <t>ｽﾓﾄﾀﾞｲｻﾝ</t>
  </si>
  <si>
    <t>ﾕﾗ</t>
  </si>
  <si>
    <t>ｵｵﾉ</t>
  </si>
  <si>
    <t>ｽﾓﾄﾀﾞｲｲﾁ</t>
  </si>
  <si>
    <t>ﾄﾘｶｲ</t>
  </si>
  <si>
    <t>ｲﾁ</t>
  </si>
  <si>
    <t>ｷﾀｱﾏ</t>
  </si>
  <si>
    <t>ｶｼｭｳ</t>
  </si>
  <si>
    <t>ﾌｸﾗ</t>
  </si>
  <si>
    <t>ｴﾅﾐ</t>
  </si>
  <si>
    <t>ｼﾞﾝﾀﾞｲ</t>
  </si>
  <si>
    <t>ﾋﾛﾀ</t>
  </si>
  <si>
    <t>ﾏﾂﾎ</t>
  </si>
  <si>
    <t>ｱｲﾊﾗ</t>
  </si>
  <si>
    <t>ｻｶｲ</t>
  </si>
  <si>
    <t>ﾂｼ</t>
  </si>
  <si>
    <t>ﾋﾛｲｼ</t>
  </si>
  <si>
    <t>ｶﾐﾖｼ</t>
  </si>
  <si>
    <t>ｺｳﾄﾞｳ</t>
  </si>
  <si>
    <t>ﾋﾀﾞｶ</t>
  </si>
  <si>
    <t>ｵｵｸﾗ</t>
  </si>
  <si>
    <t>ﾔﾅｾ</t>
  </si>
  <si>
    <t>ﾋﾗﾀ</t>
  </si>
  <si>
    <t>ｲｸﾉ</t>
  </si>
  <si>
    <t>ﾅｶｶﾞﾜ</t>
  </si>
  <si>
    <t>ﾊﾏｻｶﾆｼ</t>
  </si>
  <si>
    <t>ﾊﾏｻｶｷﾀ</t>
  </si>
  <si>
    <t>ﾃﾗｷﾞ</t>
  </si>
  <si>
    <t>ﾊﾘﾏ</t>
  </si>
  <si>
    <t>ﾊﾘﾏﾐﾅﾐ</t>
  </si>
  <si>
    <t>ﾊﾘﾏﾆｼ</t>
  </si>
  <si>
    <t>ﾊｽｲｹ</t>
  </si>
  <si>
    <t>ﾊﾘﾏﾘｸｼﾞｮｳ</t>
  </si>
  <si>
    <t>ｲﾅﾐAC</t>
  </si>
  <si>
    <t>ﾜｻｶ</t>
  </si>
  <si>
    <t>ﾌｼﾞｴ</t>
  </si>
  <si>
    <t>ﾌﾀﾐｷﾀ</t>
  </si>
  <si>
    <t>ﾋﾖｼ</t>
  </si>
  <si>
    <t>ﾄﾐｱｲ</t>
  </si>
  <si>
    <t>ﾏﾂｶﾞｵｶ</t>
  </si>
  <si>
    <t>小学生女子</t>
    <rPh sb="0" eb="3">
      <t>ショウガクセイ</t>
    </rPh>
    <rPh sb="3" eb="5">
      <t>ジョシ</t>
    </rPh>
    <phoneticPr fontId="2"/>
  </si>
  <si>
    <t>問い合わせ先</t>
    <rPh sb="0" eb="1">
      <t>ト</t>
    </rPh>
    <rPh sb="2" eb="3">
      <t>ア</t>
    </rPh>
    <rPh sb="5" eb="6">
      <t>サキ</t>
    </rPh>
    <phoneticPr fontId="2"/>
  </si>
  <si>
    <t>ｺｳﾄｳ</t>
  </si>
  <si>
    <t>ｱｽﾛﾝAC</t>
  </si>
  <si>
    <t>ｺﾂﾞｶﾔﾏ</t>
  </si>
  <si>
    <t>ｶｼﾉﾀﾞｲ</t>
  </si>
  <si>
    <t>ﾓﾄﾔﾏﾀﾞｲﾆ</t>
  </si>
  <si>
    <t>ﾜｶﾐﾔ</t>
  </si>
  <si>
    <t>ｲﾌﾞｷﾆｼ</t>
  </si>
  <si>
    <t>ｲﾜｵｶ</t>
  </si>
  <si>
    <t>ｳｵｻﾞｷ</t>
  </si>
  <si>
    <t>ｲﾀﾔﾄﾞ</t>
  </si>
  <si>
    <t>ｻｸﾗｶﾞｵｶ</t>
  </si>
  <si>
    <t>ﾌﾀﾊﾞ</t>
  </si>
  <si>
    <t>ﾋﾉ</t>
  </si>
  <si>
    <t>ｸﾁﾖｶﾜ</t>
  </si>
  <si>
    <t>ｼﾞｮｳｻｲ</t>
  </si>
  <si>
    <t>ﾒｶﾞ</t>
  </si>
  <si>
    <t>ﾌﾅﾂ</t>
  </si>
  <si>
    <t>ﾌｸｻｷ</t>
  </si>
  <si>
    <t>ﾜｶｻﾉ</t>
  </si>
  <si>
    <t>ｱｲｵｲﾘｸｼﾞｮｳ</t>
  </si>
  <si>
    <t>ｱｺｳ</t>
  </si>
  <si>
    <t>ﾐﾂ</t>
  </si>
  <si>
    <t>ｲﾎﾞ</t>
  </si>
  <si>
    <t>ﾀﾂﾉ</t>
  </si>
  <si>
    <t>ﾀｶﾀ</t>
  </si>
  <si>
    <t>ﾁｸｻRC</t>
  </si>
  <si>
    <t>ｿｳｺｳ</t>
  </si>
  <si>
    <t>ｽﾓﾄﾀﾞｲﾆ</t>
  </si>
  <si>
    <t>ｼﾄｵﾘ</t>
  </si>
  <si>
    <t>ｺﾞﾉｼｮｳ</t>
  </si>
  <si>
    <t>ﾊﾁｼﾞｮｳ</t>
  </si>
  <si>
    <t>ｼﾎﾞ</t>
  </si>
  <si>
    <t>ｵﾝｾﾝ</t>
  </si>
  <si>
    <t>ｳﾆ</t>
  </si>
  <si>
    <t>ｱｶｼ</t>
  </si>
  <si>
    <t>ﾀｶｵｶﾋｶﾞｼ</t>
  </si>
  <si>
    <t>ﾄﾊﾞ</t>
  </si>
  <si>
    <t>ｱﾏｶﾞｻｷｷﾀ</t>
  </si>
  <si>
    <t>ﾉﾋﾞｨT&amp;F</t>
  </si>
  <si>
    <t>ｶﾜﾗｷﾞ</t>
  </si>
  <si>
    <t>ｷﾀﾛｯｺｳﾀﾞｲ</t>
  </si>
  <si>
    <t>ﾔﾏｸﾞﾁ</t>
  </si>
  <si>
    <t>ﾛｯｺｳｱｲﾗﾝﾄﾞ</t>
  </si>
  <si>
    <t>ﾒｲｼﾝ</t>
  </si>
  <si>
    <t>ｶｽｶﾞﾀﾞｲ</t>
  </si>
  <si>
    <t>ｷﾀｺﾞﾖｳNAC</t>
  </si>
  <si>
    <t>ｷﾝﾎﾟ</t>
  </si>
  <si>
    <t>ｻﾜｲｹ</t>
  </si>
  <si>
    <t>ｼﾐｽﾞ</t>
  </si>
  <si>
    <t>ﾅｶｽｼﾞ</t>
  </si>
  <si>
    <t>ﾋﾛﾉ</t>
  </si>
  <si>
    <t>ｼﾞｮｳﾎｸ</t>
  </si>
  <si>
    <t>ｿｻ</t>
  </si>
  <si>
    <t>ﾋﾛﾊﾀﾀﾞｲﾆ</t>
  </si>
  <si>
    <t>ﾊﾔｼﾀﾞ</t>
  </si>
  <si>
    <t>ｱﾑﾛRC</t>
  </si>
  <si>
    <t>ｱﾏｼﾞ</t>
  </si>
  <si>
    <t>ｲｯｻｲﾋｶﾞｼ</t>
  </si>
  <si>
    <t>ｶﾝﾍﾞ</t>
  </si>
  <si>
    <t>ﾐﾜ</t>
  </si>
  <si>
    <t>ﾐﾅﾄ</t>
  </si>
  <si>
    <t>ｼﾂﾞｷ</t>
  </si>
  <si>
    <t>ﾌﾁｭｳ</t>
  </si>
  <si>
    <t>ﾀｷﾉﾔ</t>
  </si>
  <si>
    <t>ﾀｹﾀﾞ</t>
  </si>
  <si>
    <t>ｱﾏﾙﾍﾞ</t>
  </si>
  <si>
    <t>ﾀｷﾉﾋｶﾞｼ</t>
  </si>
  <si>
    <t>ﾅｶﾁｮｳﾐﾅﾐ</t>
  </si>
  <si>
    <t>ﾏﾂｲ</t>
  </si>
  <si>
    <t>ﾌﾟﾛｸﾞﾗﾑ</t>
    <phoneticPr fontId="2"/>
  </si>
  <si>
    <t>07306</t>
    <phoneticPr fontId="2"/>
  </si>
  <si>
    <t>ﾅﾏｾﾞ</t>
  </si>
  <si>
    <t>ｼｵﾔｷﾀ</t>
  </si>
  <si>
    <t>ｺｳｼﾞﾀﾞｲ</t>
  </si>
  <si>
    <t>ｽﾐﾖｼ</t>
  </si>
  <si>
    <t>ｱﾘﾉﾀﾞｲNAC</t>
  </si>
  <si>
    <t>ｼﾝﾀﾞｲﾌｿﾞｸ</t>
  </si>
  <si>
    <t>ﾋｵｶﾐﾅﾐ</t>
  </si>
  <si>
    <t>ﾎｳﾀ</t>
  </si>
  <si>
    <t>ｸｽｶﾞｵｶ</t>
  </si>
  <si>
    <t>ﾐﾄﾞﾘｶﾞｵｶ</t>
  </si>
  <si>
    <t>ｺﾁ</t>
  </si>
  <si>
    <t>ｶﾝｻﾞｷ</t>
  </si>
  <si>
    <t>ｵｻｷ</t>
  </si>
  <si>
    <t>ﾀﾂﾀﾞ</t>
  </si>
  <si>
    <t>ｽｽﾞｶｹﾀﾞｲ</t>
  </si>
  <si>
    <t>ﾌﾙｲﾁ</t>
  </si>
  <si>
    <t>ｸｹﾞ</t>
  </si>
  <si>
    <t>ﾜﾀﾞ</t>
  </si>
  <si>
    <t>ﾌﾅｷ</t>
  </si>
  <si>
    <t>ﾀﾝﾊﾞJRC</t>
  </si>
  <si>
    <t>ｱﾏ</t>
  </si>
  <si>
    <t>ｶﾞｸｼｭｳ</t>
  </si>
  <si>
    <t>ﾎｸﾀﾞﾝ</t>
  </si>
  <si>
    <t>ﾀｼﾞﾏAC</t>
  </si>
  <si>
    <t>ﾑﾗｵｶ</t>
  </si>
  <si>
    <t>ﾄﾐﾀ</t>
  </si>
  <si>
    <t>ﾆｼｱﾘﾀ</t>
  </si>
  <si>
    <t>ﾄﾘﾆﾃｨ.AC</t>
  </si>
  <si>
    <t>このファイルを添付する。</t>
    <rPh sb="7" eb="9">
      <t>テンプ</t>
    </rPh>
    <phoneticPr fontId="2"/>
  </si>
  <si>
    <r>
      <t>　①申込シートに</t>
    </r>
    <r>
      <rPr>
        <sz val="17"/>
        <color indexed="10"/>
        <rFont val="ＭＳ Ｐゴシック"/>
        <family val="3"/>
        <charset val="128"/>
      </rPr>
      <t>必要事項を入力(所属情報等は男子のシートに入力）</t>
    </r>
    <rPh sb="2" eb="4">
      <t>モウシコミ</t>
    </rPh>
    <rPh sb="8" eb="10">
      <t>ヒツヨウ</t>
    </rPh>
    <rPh sb="10" eb="12">
      <t>ジコウ</t>
    </rPh>
    <rPh sb="13" eb="15">
      <t>ニュウリョク</t>
    </rPh>
    <rPh sb="16" eb="18">
      <t>ショゾク</t>
    </rPh>
    <rPh sb="18" eb="20">
      <t>ジョウホウ</t>
    </rPh>
    <rPh sb="20" eb="21">
      <t>トウ</t>
    </rPh>
    <rPh sb="22" eb="24">
      <t>ダンシ</t>
    </rPh>
    <rPh sb="29" eb="31">
      <t>ニュウリョク</t>
    </rPh>
    <phoneticPr fontId="2"/>
  </si>
  <si>
    <r>
      <t>　③印刷した選手申込一覧表を</t>
    </r>
    <r>
      <rPr>
        <sz val="17"/>
        <color indexed="10"/>
        <rFont val="ＭＳ Ｐゴシック"/>
        <family val="3"/>
        <charset val="128"/>
      </rPr>
      <t>申込先に送付</t>
    </r>
    <rPh sb="2" eb="4">
      <t>インサツ</t>
    </rPh>
    <rPh sb="6" eb="8">
      <t>センシュ</t>
    </rPh>
    <rPh sb="8" eb="10">
      <t>モウシコミ</t>
    </rPh>
    <rPh sb="10" eb="12">
      <t>イチラン</t>
    </rPh>
    <rPh sb="12" eb="13">
      <t>ヒョウ</t>
    </rPh>
    <rPh sb="14" eb="16">
      <t>モウシコミ</t>
    </rPh>
    <rPh sb="16" eb="17">
      <t>サキ</t>
    </rPh>
    <rPh sb="18" eb="20">
      <t>ソウフ</t>
    </rPh>
    <phoneticPr fontId="2"/>
  </si>
  <si>
    <t>　　　※メール送信の前によくチェックし、何度もメールを送信しないでください。</t>
    <rPh sb="7" eb="9">
      <t>ソウシン</t>
    </rPh>
    <rPh sb="10" eb="11">
      <t>マエ</t>
    </rPh>
    <rPh sb="20" eb="22">
      <t>ナンド</t>
    </rPh>
    <rPh sb="27" eb="29">
      <t>ソウシン</t>
    </rPh>
    <phoneticPr fontId="2"/>
  </si>
  <si>
    <t>男女とも推薦者一覧に記載の選手のみ申し込むこと</t>
    <rPh sb="0" eb="2">
      <t>ダンジョ</t>
    </rPh>
    <rPh sb="4" eb="7">
      <t>スイセンシャ</t>
    </rPh>
    <rPh sb="7" eb="9">
      <t>イチラン</t>
    </rPh>
    <rPh sb="10" eb="12">
      <t>キサイ</t>
    </rPh>
    <rPh sb="13" eb="15">
      <t>センシュ</t>
    </rPh>
    <rPh sb="17" eb="18">
      <t>モウ</t>
    </rPh>
    <rPh sb="19" eb="20">
      <t>コ</t>
    </rPh>
    <phoneticPr fontId="2"/>
  </si>
  <si>
    <t>07106</t>
    <phoneticPr fontId="2"/>
  </si>
  <si>
    <t>ｺｳﾖｳｴﾝ</t>
  </si>
  <si>
    <t>ｶﾜﾗﾊﾞﾔｼ</t>
  </si>
  <si>
    <t>ﾅｶﾞｵﾐﾅﾐ</t>
  </si>
  <si>
    <t>ﾂﾙｶﾌﾞﾄ</t>
  </si>
  <si>
    <t>ｲﾌﾞｷﾉｵｶ</t>
  </si>
  <si>
    <t>ﾀｲｶﾝ</t>
  </si>
  <si>
    <t>ﾀﾆﾔｷﾞ</t>
  </si>
  <si>
    <t>ｱｻｷﾞﾘ</t>
  </si>
  <si>
    <t>ﾅｶｻﾞｷ</t>
  </si>
  <si>
    <t>ﾋﾗｵｶﾐﾅﾐ</t>
  </si>
  <si>
    <t>ﾉｸﾞﾁｷﾀ</t>
  </si>
  <si>
    <t>ﾔｽﾑﾛ</t>
  </si>
  <si>
    <t>ﾊｸﾁｮｳ</t>
  </si>
  <si>
    <t>ﾋｶﾞｼ</t>
  </si>
  <si>
    <t>ﾃｶﾞﾗ</t>
  </si>
  <si>
    <t>ｵｵｼｵ</t>
  </si>
  <si>
    <t>ｱｺｳﾆｼ</t>
  </si>
  <si>
    <t>ﾊﾘﾏｺｳｹﾞﾝﾋｶﾞｼ</t>
  </si>
  <si>
    <t>ｶﾐｺﾞｵﾘ</t>
  </si>
  <si>
    <t>ｷﾀ</t>
  </si>
  <si>
    <t>ﾅｶﾀﾞ</t>
  </si>
  <si>
    <t>ｼﾊﾞﾔﾏ</t>
  </si>
  <si>
    <t>ﾊﾏｻｶﾋｶﾞｼ</t>
  </si>
  <si>
    <t>ﾅﾙｵｷﾀ</t>
  </si>
  <si>
    <t>ｳｴｶﾞﾊﾗ</t>
  </si>
  <si>
    <t>ｳｽﾞｶﾞﾓﾘ</t>
  </si>
  <si>
    <t>ｽｽﾞﾗﾝﾀﾞｲ</t>
  </si>
  <si>
    <t>ﾀｹﾉﾀﾞｲ</t>
  </si>
  <si>
    <t>ﾐｶﾀﾀﾞｲ</t>
  </si>
  <si>
    <t>ｷｻｷ</t>
  </si>
  <si>
    <t>ﾔｽﾑﾛﾋｶﾞｼ</t>
  </si>
  <si>
    <t>ﾊｾ</t>
  </si>
  <si>
    <t>ﾅﾊﾞ</t>
  </si>
  <si>
    <t>ﾀｶｵ</t>
  </si>
  <si>
    <t>ｱｲｶﾞ</t>
  </si>
  <si>
    <t>ﾄｶﾞ</t>
  </si>
  <si>
    <t>ｲﾄｲ</t>
  </si>
  <si>
    <t>ﾅｶﾁｮｳｷﾀ</t>
  </si>
  <si>
    <t>ｼﾝｷﾄｳﾛｸ</t>
  </si>
  <si>
    <t>兵庫リレー 学校番号 ○○</t>
    <rPh sb="0" eb="2">
      <t>ヒョウゴ</t>
    </rPh>
    <rPh sb="6" eb="8">
      <t>ガッコウ</t>
    </rPh>
    <rPh sb="8" eb="10">
      <t>バンゴウ</t>
    </rPh>
    <phoneticPr fontId="2"/>
  </si>
  <si>
    <t>A&amp;C ｱｼﾔ</t>
  </si>
  <si>
    <t>ｴｹﾞﾔﾏ</t>
  </si>
  <si>
    <t>ﾏｲﾀﾓﾝ</t>
  </si>
  <si>
    <t>ｷﾂﾞ</t>
  </si>
  <si>
    <t>ｷﾀﾔﾏ</t>
  </si>
  <si>
    <t>ﾂﾂｼﾞｶﾞｵｶ</t>
  </si>
  <si>
    <t>ｵｼﾍﾞﾀﾞﾆ</t>
  </si>
  <si>
    <t>T&amp;F ｺｳﾍﾞ</t>
  </si>
  <si>
    <t>ｳｵｽﾞﾐ</t>
  </si>
  <si>
    <t>ﾋｵｶ</t>
  </si>
  <si>
    <t>ﾍﾞﾌ</t>
  </si>
  <si>
    <t>ｶﾜﾆｼ</t>
  </si>
  <si>
    <t>ｼｶﾀﾋｶﾞｼ</t>
  </si>
  <si>
    <t>ﾄﾖﾁ</t>
  </si>
  <si>
    <t>ﾏｽｲ</t>
  </si>
  <si>
    <t>ｺｳﾛﾐﾅﾐ</t>
  </si>
  <si>
    <t>ﾔﾉ</t>
  </si>
  <si>
    <t>ｼﾞｮｳﾄｳ</t>
  </si>
  <si>
    <t>ｶｽｶﾍﾞ</t>
  </si>
  <si>
    <t>ﾀｶﾞ</t>
  </si>
  <si>
    <t>ｷﾖﾀｷ</t>
  </si>
  <si>
    <t>ﾋﾛﾀﾆ</t>
  </si>
  <si>
    <t>ﾎｳｼﾞｮｳﾋｶﾞｼ</t>
  </si>
  <si>
    <t>ﾌﾞﾙｰｳｪｰﾌﾞAC</t>
  </si>
  <si>
    <t>ｽｷﾞﾊﾗﾀﾆ</t>
  </si>
  <si>
    <t>ﾔﾁﾖ</t>
  </si>
  <si>
    <t>ｹｰｴｽｴｽRC</t>
  </si>
  <si>
    <t>ｾｲﾜﾀﾞｲ</t>
  </si>
  <si>
    <t>ｵｵｲｹ</t>
  </si>
  <si>
    <t>ﾆｼﾏｲｺ</t>
  </si>
  <si>
    <t>ｺﾃﾞﾗ</t>
  </si>
  <si>
    <t>ﾆｼｶﾜRAC</t>
  </si>
  <si>
    <t>ｼｶﾀ</t>
  </si>
  <si>
    <t>ﾐﾈｱｲ</t>
  </si>
  <si>
    <t>ﾖﾍﾞ</t>
  </si>
  <si>
    <t>ﾐｸﾆﾉ</t>
  </si>
  <si>
    <t>ｲｾ</t>
  </si>
  <si>
    <t>ﾏｴﾉｼｮｳ</t>
  </si>
  <si>
    <t>ﾔｽﾄﾐﾐﾅﾐ</t>
  </si>
  <si>
    <t>ﾋﾒｼﾞｼﾘｸｼﾞｮｳ</t>
  </si>
  <si>
    <t>ｶﾐｶﾜﾘｸｼﾞｮｳ</t>
  </si>
  <si>
    <t>ﾔﾏｻｷ</t>
  </si>
  <si>
    <t>ｵｵﾔﾏ</t>
  </si>
  <si>
    <t>ｱｼﾞﾏ</t>
  </si>
  <si>
    <t>ﾅｶｶﾞﾜﾗ</t>
  </si>
  <si>
    <t>ﾄﾖｵｶ</t>
  </si>
  <si>
    <t>ﾐｴ</t>
  </si>
  <si>
    <t>ﾐｶﾀ</t>
  </si>
  <si>
    <t>ｲﾏｺﾞKC</t>
  </si>
  <si>
    <t>ｲﾀﾐ</t>
  </si>
  <si>
    <t>ｷﾀｺﾞﾖｳ</t>
  </si>
  <si>
    <t>ｴｹﾞﾔﾏRC</t>
  </si>
  <si>
    <t>ﾊﾅｿﾞﾉ</t>
  </si>
  <si>
    <t>ｼｶﾀﾆｼ</t>
  </si>
  <si>
    <t>ｵｶﾞﾜ</t>
  </si>
  <si>
    <t>ｱｵｶﾞｷ</t>
  </si>
  <si>
    <t>ｵｵｼﾞ</t>
  </si>
  <si>
    <t>ｼｵﾀ</t>
  </si>
  <si>
    <t>ｲｼﾔ</t>
  </si>
  <si>
    <t>〒675-0043 加古川市西神吉町中西227</t>
    <rPh sb="10" eb="14">
      <t>カコガワシ</t>
    </rPh>
    <rPh sb="14" eb="15">
      <t>ニシ</t>
    </rPh>
    <rPh sb="15" eb="17">
      <t>カンキ</t>
    </rPh>
    <rPh sb="17" eb="18">
      <t>チョウ</t>
    </rPh>
    <rPh sb="18" eb="20">
      <t>ナカニシ</t>
    </rPh>
    <phoneticPr fontId="2"/>
  </si>
  <si>
    <t>ﾑｺﾉｻﾄ</t>
  </si>
  <si>
    <t>ｿﾉﾀﾞ</t>
  </si>
  <si>
    <t>ﾅﾙｵﾋｶﾞｼ</t>
  </si>
  <si>
    <t>ｶﾐｺｳｼｴﾝ</t>
  </si>
  <si>
    <t>ﾅｶﾞｵ</t>
  </si>
  <si>
    <t>ﾏｷﾉﾀﾞｲ</t>
  </si>
  <si>
    <t>ﾎﾝｼﾞｮｳ</t>
  </si>
  <si>
    <t>ﾌｸｽﾞﾐ</t>
  </si>
  <si>
    <t>ﾆｼﾔﾏ</t>
  </si>
  <si>
    <t>ｷﾀｽﾏ</t>
  </si>
  <si>
    <t>ﾀｶｸﾗﾀﾞｲ</t>
  </si>
  <si>
    <t>ﾋｶﾞｼﾀﾙﾐ</t>
  </si>
  <si>
    <t>ﾁﾄﾞﾘｶﾞｵｶ</t>
  </si>
  <si>
    <t>ﾎﾞｳｾﾞ</t>
  </si>
  <si>
    <t>ﾋｶﾞｼｸﾘｽ</t>
  </si>
  <si>
    <t>ｲﾁﾉﾐﾔ</t>
  </si>
  <si>
    <t>ｵｻｶ</t>
  </si>
  <si>
    <t xml:space="preserve">  ℡090-1674-2389</t>
    <phoneticPr fontId="2"/>
  </si>
  <si>
    <t>兵庫陸上競技協会 普及委員会 釜江　憲史　宛</t>
  </si>
  <si>
    <t>ﾓﾄﾔﾏﾀﾞｲｲﾁ</t>
  </si>
  <si>
    <t>ﾓﾄﾔﾏﾐﾅﾐ</t>
  </si>
  <si>
    <t>ﾓﾄﾔﾏﾀﾞｲｻﾝ</t>
  </si>
  <si>
    <t>ﾐﾅﾄｼﾞﾏｶﾞｸｴﾝ</t>
  </si>
  <si>
    <t>ﾊｸﾛｼｮｳﾁｭｳ</t>
  </si>
  <si>
    <t>ﾄﾖﾄﾐｼｮｳﾁｭｳ</t>
  </si>
  <si>
    <t>ｼｺﾞｳｶﾞｸｲﾝ</t>
  </si>
  <si>
    <t>ｲｴｼﾏ</t>
  </si>
  <si>
    <t>ﾑｺ</t>
  </si>
  <si>
    <t>ﾆｼ</t>
  </si>
  <si>
    <t>ｼﾁ</t>
  </si>
  <si>
    <t>ｳﾗ</t>
  </si>
  <si>
    <t>ｾｷﾉﾐﾔｶﾞｸｴﾝ</t>
  </si>
  <si>
    <t>1m20</t>
  </si>
  <si>
    <t>1m15</t>
  </si>
  <si>
    <t>1m10</t>
  </si>
  <si>
    <t>3m72</t>
  </si>
  <si>
    <t>14"89</t>
  </si>
  <si>
    <t>3m46</t>
  </si>
  <si>
    <t>走高跳</t>
    <rPh sb="0" eb="3">
      <t>ハシリタカトビ</t>
    </rPh>
    <phoneticPr fontId="2"/>
  </si>
  <si>
    <t>走幅跳</t>
    <rPh sb="0" eb="1">
      <t>ハシ</t>
    </rPh>
    <rPh sb="1" eb="3">
      <t>ハバト</t>
    </rPh>
    <phoneticPr fontId="2"/>
  </si>
  <si>
    <t>走高跳</t>
    <rPh sb="0" eb="1">
      <t>ハシ</t>
    </rPh>
    <rPh sb="1" eb="3">
      <t>タカト</t>
    </rPh>
    <phoneticPr fontId="2"/>
  </si>
  <si>
    <t>ﾆｼﾉﾐﾔﾊﾏｷﾞﾑｷｮｳｲｸ</t>
  </si>
  <si>
    <t>ｱｼﾔTFC</t>
  </si>
  <si>
    <t>ｱﾘｵｶ</t>
  </si>
  <si>
    <t>ﾆｼｺﾞｳ</t>
  </si>
  <si>
    <t>ｵﾌﾞﾋｶﾞｼ</t>
  </si>
  <si>
    <t>ｵﾌﾞ</t>
  </si>
  <si>
    <t>ｱﾘﾉﾀﾞｲ</t>
  </si>
  <si>
    <t>ﾀﾓﾝﾉｵｶ</t>
  </si>
  <si>
    <t>ﾀｲｻﾝｼﾞ</t>
  </si>
  <si>
    <t>A&amp;C ｺｳﾍﾞ</t>
  </si>
  <si>
    <t>ﾊｽｲｹﾘｸｼﾞｮｳ</t>
  </si>
  <si>
    <t>ｵｳｼﾞ</t>
  </si>
  <si>
    <t>ﾖｶﾜ</t>
  </si>
  <si>
    <t>ﾁｸｻ</t>
  </si>
  <si>
    <t>ｹﾔｷﾀﾞｲ</t>
  </si>
  <si>
    <t>ｽﾎﾟｰﾂｷﾞｱ</t>
  </si>
  <si>
    <t>ﾄｳｼﾞｮｳｶﾞｸｴﾝｼｮｳﾁｭｳ</t>
  </si>
  <si>
    <t>加古川RC・加古川市</t>
  </si>
  <si>
    <t>但馬AC・朝来市</t>
  </si>
  <si>
    <t>小野東・小野市</t>
  </si>
  <si>
    <t>1m18</t>
  </si>
  <si>
    <t>ASAGO T&amp;F・朝来市</t>
  </si>
  <si>
    <t>TRINITY.AC・加古郡</t>
  </si>
  <si>
    <t>城陽・姫路市</t>
  </si>
  <si>
    <t>14"41</t>
  </si>
  <si>
    <t>3m70</t>
  </si>
  <si>
    <t>神崎・神崎郡</t>
  </si>
  <si>
    <t>3m63</t>
  </si>
  <si>
    <t>3m57</t>
  </si>
  <si>
    <t>ﾌﾞﾙｰｳｪｰﾌﾞAC・加東市</t>
  </si>
  <si>
    <t>いなみ野陸上・加古郡</t>
  </si>
  <si>
    <t>14"75</t>
  </si>
  <si>
    <t>ｻﾌﾞｾﾞﾛ豊岡・豊岡市</t>
  </si>
  <si>
    <t>福崎・神崎郡</t>
  </si>
  <si>
    <t>3m38</t>
  </si>
  <si>
    <t>有瀬・神戸市</t>
  </si>
  <si>
    <t>3m35</t>
  </si>
  <si>
    <t>15"27</t>
  </si>
  <si>
    <t>15"48</t>
  </si>
  <si>
    <t>No</t>
  </si>
  <si>
    <t>TeamName</t>
  </si>
  <si>
    <t>学校番号</t>
    <rPh sb="0" eb="2">
      <t>ガッコウ</t>
    </rPh>
    <rPh sb="2" eb="4">
      <t>バンゴウ</t>
    </rPh>
    <phoneticPr fontId="2"/>
  </si>
  <si>
    <t>ﾌﾘｶﾞﾅ</t>
  </si>
  <si>
    <t>ｿﾉﾜｷﾀ</t>
  </si>
  <si>
    <t>ｳﾝﾁｭｳ</t>
  </si>
  <si>
    <t>ﾜｶｸｻ</t>
  </si>
  <si>
    <t>ﾋﾗﾉ</t>
  </si>
  <si>
    <t>ﾊﾏﾉﾐﾔ</t>
  </si>
  <si>
    <t>ｼﾞｮｳﾅﾝ</t>
  </si>
  <si>
    <t>ﾐﾅﾐ</t>
  </si>
  <si>
    <t>ｴﾘｰﾄ</t>
  </si>
  <si>
    <t>ﾌﾛﾝﾃｨｱAC</t>
  </si>
  <si>
    <t>ｻﾌﾞｾﾞﾛﾄﾖｵｶ</t>
  </si>
  <si>
    <t>男子５年　　１００ｍ</t>
    <rPh sb="0" eb="2">
      <t>ダンシ</t>
    </rPh>
    <rPh sb="3" eb="4">
      <t>ネン</t>
    </rPh>
    <phoneticPr fontId="27"/>
  </si>
  <si>
    <t>男子５年　　走幅跳</t>
    <rPh sb="0" eb="2">
      <t>ダンシ</t>
    </rPh>
    <rPh sb="3" eb="4">
      <t>ネン</t>
    </rPh>
    <rPh sb="6" eb="7">
      <t>ハシ</t>
    </rPh>
    <rPh sb="7" eb="9">
      <t>ハバト</t>
    </rPh>
    <phoneticPr fontId="27"/>
  </si>
  <si>
    <t>男子５年　　走高跳</t>
    <rPh sb="0" eb="2">
      <t>ダンシ</t>
    </rPh>
    <rPh sb="3" eb="4">
      <t>ネン</t>
    </rPh>
    <rPh sb="6" eb="7">
      <t>ハシ</t>
    </rPh>
    <rPh sb="7" eb="9">
      <t>タカト</t>
    </rPh>
    <phoneticPr fontId="27"/>
  </si>
  <si>
    <t>順位</t>
    <rPh sb="0" eb="2">
      <t>ジュンイ</t>
    </rPh>
    <phoneticPr fontId="2"/>
  </si>
  <si>
    <t>記録</t>
    <rPh sb="0" eb="2">
      <t>キロク</t>
    </rPh>
    <phoneticPr fontId="27"/>
  </si>
  <si>
    <t>氏　　　名</t>
    <rPh sb="0" eb="1">
      <t>シ</t>
    </rPh>
    <rPh sb="4" eb="5">
      <t>ナ</t>
    </rPh>
    <phoneticPr fontId="27"/>
  </si>
  <si>
    <t>所属 ・ 郡市</t>
    <rPh sb="0" eb="2">
      <t>ショゾク</t>
    </rPh>
    <rPh sb="5" eb="7">
      <t>グンシ</t>
    </rPh>
    <phoneticPr fontId="27"/>
  </si>
  <si>
    <t>月/日</t>
    <rPh sb="0" eb="1">
      <t>ツキ</t>
    </rPh>
    <rPh sb="2" eb="3">
      <t>ヒ</t>
    </rPh>
    <phoneticPr fontId="2"/>
  </si>
  <si>
    <t>神河陸上・神崎郡</t>
  </si>
  <si>
    <t>FrontierAC・加古川市</t>
  </si>
  <si>
    <t>14"59</t>
  </si>
  <si>
    <t>14"66</t>
  </si>
  <si>
    <t>14"69</t>
  </si>
  <si>
    <t>14"80</t>
  </si>
  <si>
    <t>14"92</t>
  </si>
  <si>
    <t>15"02</t>
  </si>
  <si>
    <t xml:space="preserve"> 女子５年　　１００ｍ</t>
    <rPh sb="1" eb="3">
      <t>ジョシ</t>
    </rPh>
    <rPh sb="4" eb="5">
      <t>ネン</t>
    </rPh>
    <phoneticPr fontId="27"/>
  </si>
  <si>
    <t>女子５年　　走幅跳</t>
    <rPh sb="0" eb="2">
      <t>ジョシ</t>
    </rPh>
    <rPh sb="3" eb="4">
      <t>ネン</t>
    </rPh>
    <rPh sb="6" eb="7">
      <t>ハシ</t>
    </rPh>
    <rPh sb="7" eb="9">
      <t>ハバト</t>
    </rPh>
    <phoneticPr fontId="27"/>
  </si>
  <si>
    <t>女子５年　　走高跳</t>
    <rPh sb="0" eb="2">
      <t>ジョシ</t>
    </rPh>
    <rPh sb="3" eb="4">
      <t>ネン</t>
    </rPh>
    <rPh sb="6" eb="7">
      <t>ハシ</t>
    </rPh>
    <rPh sb="7" eb="9">
      <t>タカト</t>
    </rPh>
    <phoneticPr fontId="27"/>
  </si>
  <si>
    <t>3m61</t>
  </si>
  <si>
    <t>15"41</t>
  </si>
  <si>
    <t>武庫の里(尼崎市)</t>
    <rPh sb="0" eb="2">
      <t>ムコ</t>
    </rPh>
    <rPh sb="3" eb="4">
      <t>サト</t>
    </rPh>
    <rPh sb="5" eb="7">
      <t>アマガサキ</t>
    </rPh>
    <rPh sb="7" eb="8">
      <t>シ</t>
    </rPh>
    <rPh sb="8" eb="9">
      <t>ニシイチ</t>
    </rPh>
    <phoneticPr fontId="2"/>
  </si>
  <si>
    <t>園田(尼崎市)</t>
    <rPh sb="0" eb="2">
      <t>ソノダ</t>
    </rPh>
    <rPh sb="3" eb="6">
      <t>アマガサキシ</t>
    </rPh>
    <phoneticPr fontId="2"/>
  </si>
  <si>
    <t>武庫北(尼崎市)</t>
    <rPh sb="0" eb="2">
      <t>ムコ</t>
    </rPh>
    <rPh sb="2" eb="3">
      <t>キタ</t>
    </rPh>
    <rPh sb="4" eb="6">
      <t>アマガサキ</t>
    </rPh>
    <rPh sb="6" eb="7">
      <t>シ</t>
    </rPh>
    <phoneticPr fontId="2"/>
  </si>
  <si>
    <t>ﾑｺｷﾀ</t>
  </si>
  <si>
    <t>尼崎北(尼崎市)</t>
    <rPh sb="0" eb="2">
      <t>アマガサキ</t>
    </rPh>
    <rPh sb="2" eb="3">
      <t>キタ</t>
    </rPh>
    <rPh sb="4" eb="6">
      <t>アマガサキ</t>
    </rPh>
    <rPh sb="6" eb="7">
      <t>シ</t>
    </rPh>
    <phoneticPr fontId="2"/>
  </si>
  <si>
    <t>園和北(尼崎市)</t>
    <rPh sb="0" eb="1">
      <t>ソノ</t>
    </rPh>
    <rPh sb="1" eb="2">
      <t>ワ</t>
    </rPh>
    <rPh sb="2" eb="3">
      <t>キタ</t>
    </rPh>
    <rPh sb="4" eb="6">
      <t>アマガサキ</t>
    </rPh>
    <rPh sb="6" eb="7">
      <t>シ</t>
    </rPh>
    <phoneticPr fontId="2"/>
  </si>
  <si>
    <t>園田南(尼崎市)</t>
    <rPh sb="0" eb="2">
      <t>ソノダ</t>
    </rPh>
    <rPh sb="2" eb="3">
      <t>ミナミ</t>
    </rPh>
    <rPh sb="4" eb="6">
      <t>アマガサキ</t>
    </rPh>
    <rPh sb="6" eb="7">
      <t>シ</t>
    </rPh>
    <rPh sb="7" eb="8">
      <t>ニシイチ</t>
    </rPh>
    <phoneticPr fontId="2"/>
  </si>
  <si>
    <t>ｿﾉﾀﾞﾐﾅﾐ</t>
  </si>
  <si>
    <t>西宮浜義教(西宮市)</t>
    <rPh sb="0" eb="3">
      <t>ニシノミヤハマ</t>
    </rPh>
    <rPh sb="3" eb="4">
      <t>ギ</t>
    </rPh>
    <rPh sb="4" eb="5">
      <t>キョウ</t>
    </rPh>
    <rPh sb="6" eb="9">
      <t>ニシノミヤシ</t>
    </rPh>
    <phoneticPr fontId="2"/>
  </si>
  <si>
    <t>甲東(西宮市)</t>
    <rPh sb="0" eb="1">
      <t>コウ</t>
    </rPh>
    <rPh sb="1" eb="2">
      <t>ヒガシ</t>
    </rPh>
    <rPh sb="3" eb="6">
      <t>ニシノミヤシ</t>
    </rPh>
    <phoneticPr fontId="2"/>
  </si>
  <si>
    <t>瓦木(西宮市)</t>
    <rPh sb="0" eb="1">
      <t>カワラ</t>
    </rPh>
    <rPh sb="1" eb="2">
      <t>ギ</t>
    </rPh>
    <rPh sb="3" eb="6">
      <t>ニシノミヤシ</t>
    </rPh>
    <phoneticPr fontId="2"/>
  </si>
  <si>
    <t>北六甲台(西宮市)</t>
    <rPh sb="0" eb="1">
      <t>キタ</t>
    </rPh>
    <rPh sb="1" eb="3">
      <t>ロッコウ</t>
    </rPh>
    <rPh sb="3" eb="4">
      <t>ダイ</t>
    </rPh>
    <rPh sb="5" eb="8">
      <t>ニシノミヤシ</t>
    </rPh>
    <phoneticPr fontId="2"/>
  </si>
  <si>
    <t>生瀬(西宮市)</t>
    <rPh sb="0" eb="2">
      <t>ナマゼ</t>
    </rPh>
    <rPh sb="3" eb="6">
      <t>ニシノミヤシ</t>
    </rPh>
    <phoneticPr fontId="2"/>
  </si>
  <si>
    <t>甲陽園(西宮市)</t>
    <rPh sb="0" eb="3">
      <t>コウヨウエン</t>
    </rPh>
    <rPh sb="4" eb="7">
      <t>ニシノミヤシ</t>
    </rPh>
    <phoneticPr fontId="2"/>
  </si>
  <si>
    <t>瓦林(西宮市)</t>
    <rPh sb="0" eb="2">
      <t>カワラバヤシ</t>
    </rPh>
    <rPh sb="3" eb="6">
      <t>ニシノミヤシ</t>
    </rPh>
    <phoneticPr fontId="2"/>
  </si>
  <si>
    <t>鳴尾北(西宮市)</t>
    <rPh sb="0" eb="2">
      <t>ナルオ</t>
    </rPh>
    <rPh sb="2" eb="3">
      <t>キタ</t>
    </rPh>
    <rPh sb="4" eb="7">
      <t>ニシノミヤシ</t>
    </rPh>
    <phoneticPr fontId="2"/>
  </si>
  <si>
    <t>上ヶ原(西宮市)</t>
    <rPh sb="0" eb="3">
      <t>ウエガハラ</t>
    </rPh>
    <rPh sb="4" eb="7">
      <t>ニシノミヤシ</t>
    </rPh>
    <phoneticPr fontId="2"/>
  </si>
  <si>
    <t>鳴尾東(西宮市)</t>
    <rPh sb="0" eb="2">
      <t>ナルオ</t>
    </rPh>
    <rPh sb="2" eb="3">
      <t>ヒガシ</t>
    </rPh>
    <rPh sb="4" eb="7">
      <t>ニシノミヤシ</t>
    </rPh>
    <phoneticPr fontId="2"/>
  </si>
  <si>
    <t>上甲子園(西宮市)</t>
    <rPh sb="0" eb="4">
      <t>カミコウシエン</t>
    </rPh>
    <rPh sb="5" eb="8">
      <t>ニシノミヤシ</t>
    </rPh>
    <phoneticPr fontId="2"/>
  </si>
  <si>
    <t>ｱｽﾛﾝAC(芦屋市)</t>
    <rPh sb="7" eb="10">
      <t>アシヤシ</t>
    </rPh>
    <phoneticPr fontId="2"/>
  </si>
  <si>
    <t>精道(芦屋市)</t>
    <rPh sb="0" eb="1">
      <t>セイ</t>
    </rPh>
    <rPh sb="1" eb="2">
      <t>ミチ</t>
    </rPh>
    <rPh sb="3" eb="5">
      <t>アシヤ</t>
    </rPh>
    <rPh sb="5" eb="6">
      <t>シ</t>
    </rPh>
    <phoneticPr fontId="2"/>
  </si>
  <si>
    <t>山手(芦屋市)</t>
    <rPh sb="0" eb="2">
      <t>ヤマテ</t>
    </rPh>
    <rPh sb="3" eb="5">
      <t>アシヤ</t>
    </rPh>
    <rPh sb="5" eb="6">
      <t>シ</t>
    </rPh>
    <phoneticPr fontId="2"/>
  </si>
  <si>
    <t>潮見(芦屋市)</t>
    <rPh sb="0" eb="2">
      <t>シオミ</t>
    </rPh>
    <rPh sb="3" eb="5">
      <t>アシヤ</t>
    </rPh>
    <rPh sb="5" eb="6">
      <t>シ</t>
    </rPh>
    <phoneticPr fontId="2"/>
  </si>
  <si>
    <t>打出浜(芦屋市)</t>
    <rPh sb="0" eb="3">
      <t>ウチデハマ</t>
    </rPh>
    <rPh sb="4" eb="7">
      <t>アシヤシ</t>
    </rPh>
    <phoneticPr fontId="2"/>
  </si>
  <si>
    <t>芦屋TFC(芦屋市)</t>
    <rPh sb="0" eb="5">
      <t>アシヤtfc</t>
    </rPh>
    <rPh sb="6" eb="9">
      <t>アシヤシ</t>
    </rPh>
    <phoneticPr fontId="2"/>
  </si>
  <si>
    <t>雲雀丘学園(宝塚市)</t>
    <rPh sb="0" eb="2">
      <t>ヒバリ</t>
    </rPh>
    <rPh sb="2" eb="3">
      <t>オカ</t>
    </rPh>
    <rPh sb="3" eb="5">
      <t>ガクエン</t>
    </rPh>
    <rPh sb="6" eb="7">
      <t>タカラ</t>
    </rPh>
    <rPh sb="7" eb="8">
      <t>ツカ</t>
    </rPh>
    <rPh sb="8" eb="9">
      <t>シ</t>
    </rPh>
    <phoneticPr fontId="2"/>
  </si>
  <si>
    <t>小林聖心(宝塚市)</t>
    <rPh sb="0" eb="2">
      <t>オバヤシ</t>
    </rPh>
    <rPh sb="2" eb="4">
      <t>セイシン</t>
    </rPh>
    <rPh sb="5" eb="8">
      <t>タカラヅカシ</t>
    </rPh>
    <phoneticPr fontId="2"/>
  </si>
  <si>
    <t>長尾南(宝塚市)</t>
    <rPh sb="0" eb="2">
      <t>ナガオ</t>
    </rPh>
    <rPh sb="2" eb="3">
      <t>ミナミ</t>
    </rPh>
    <rPh sb="4" eb="7">
      <t>タカラヅカシ</t>
    </rPh>
    <phoneticPr fontId="2"/>
  </si>
  <si>
    <t>長尾(宝塚市)</t>
    <rPh sb="0" eb="2">
      <t>ナガオ</t>
    </rPh>
    <rPh sb="3" eb="5">
      <t>タカラヅカ</t>
    </rPh>
    <rPh sb="5" eb="6">
      <t>シ</t>
    </rPh>
    <phoneticPr fontId="2"/>
  </si>
  <si>
    <t>宝塚第一(宝塚市)</t>
    <rPh sb="0" eb="4">
      <t>タカラヅカダイイチ</t>
    </rPh>
    <rPh sb="5" eb="7">
      <t>タカラヅカ</t>
    </rPh>
    <rPh sb="7" eb="8">
      <t>シ</t>
    </rPh>
    <phoneticPr fontId="2"/>
  </si>
  <si>
    <t>ﾀｶﾗﾂﾞｶﾀﾞｲｲﾁ</t>
  </si>
  <si>
    <t>緑丘(伊丹市)</t>
    <rPh sb="0" eb="2">
      <t>ミドリガオカ</t>
    </rPh>
    <rPh sb="3" eb="6">
      <t>イタミシ</t>
    </rPh>
    <phoneticPr fontId="2"/>
  </si>
  <si>
    <t>伊丹(伊丹市)</t>
    <rPh sb="0" eb="2">
      <t>イタミ</t>
    </rPh>
    <rPh sb="3" eb="6">
      <t>イタミシ</t>
    </rPh>
    <phoneticPr fontId="2"/>
  </si>
  <si>
    <t>有岡(伊丹市)</t>
    <rPh sb="0" eb="2">
      <t>アリオカ</t>
    </rPh>
    <rPh sb="3" eb="6">
      <t>イタミシ</t>
    </rPh>
    <phoneticPr fontId="2"/>
  </si>
  <si>
    <t>笹原(伊丹市)</t>
    <rPh sb="0" eb="2">
      <t>ササハラ</t>
    </rPh>
    <rPh sb="3" eb="6">
      <t>イタミシ</t>
    </rPh>
    <phoneticPr fontId="2"/>
  </si>
  <si>
    <t>ｻｻﾊﾗ</t>
  </si>
  <si>
    <t>ELITE(伊丹市)</t>
    <rPh sb="6" eb="9">
      <t>イタミシ</t>
    </rPh>
    <phoneticPr fontId="2"/>
  </si>
  <si>
    <t>けやき坂(川西市)</t>
    <rPh sb="3" eb="4">
      <t>サカ</t>
    </rPh>
    <rPh sb="5" eb="8">
      <t>カワニシシ</t>
    </rPh>
    <phoneticPr fontId="2"/>
  </si>
  <si>
    <t>牧の台(川西市)</t>
    <rPh sb="0" eb="1">
      <t>マキ</t>
    </rPh>
    <rPh sb="2" eb="3">
      <t>ダイ</t>
    </rPh>
    <rPh sb="4" eb="7">
      <t>カワニシシ</t>
    </rPh>
    <phoneticPr fontId="2"/>
  </si>
  <si>
    <t>住吉(神戸市)</t>
    <rPh sb="0" eb="2">
      <t>スミヨシ</t>
    </rPh>
    <rPh sb="3" eb="6">
      <t>コウベシ</t>
    </rPh>
    <phoneticPr fontId="2"/>
  </si>
  <si>
    <t>本庄(神戸市)</t>
    <rPh sb="0" eb="2">
      <t>ホンジョウ</t>
    </rPh>
    <rPh sb="3" eb="6">
      <t>コウベシ</t>
    </rPh>
    <phoneticPr fontId="2"/>
  </si>
  <si>
    <t>渦が森(神戸市)</t>
    <rPh sb="0" eb="1">
      <t>ウズ</t>
    </rPh>
    <rPh sb="2" eb="3">
      <t>モリ</t>
    </rPh>
    <phoneticPr fontId="2"/>
  </si>
  <si>
    <t>本山第一(神戸市)</t>
    <rPh sb="0" eb="4">
      <t>モトヤマダイイチ</t>
    </rPh>
    <phoneticPr fontId="2"/>
  </si>
  <si>
    <t>魚崎(神戸市)</t>
    <rPh sb="0" eb="2">
      <t>ウオザキ</t>
    </rPh>
    <phoneticPr fontId="2"/>
  </si>
  <si>
    <t>本山南(神戸市)</t>
    <rPh sb="0" eb="2">
      <t>モトヤマ</t>
    </rPh>
    <rPh sb="2" eb="3">
      <t>ミナミ</t>
    </rPh>
    <phoneticPr fontId="2"/>
  </si>
  <si>
    <t>本山第二(神戸市)</t>
    <rPh sb="0" eb="2">
      <t>モトヤマ</t>
    </rPh>
    <rPh sb="2" eb="3">
      <t>ダイ</t>
    </rPh>
    <rPh sb="3" eb="4">
      <t>ニ</t>
    </rPh>
    <phoneticPr fontId="2"/>
  </si>
  <si>
    <t>福住(神戸市)</t>
    <rPh sb="0" eb="2">
      <t>フクズミ</t>
    </rPh>
    <rPh sb="3" eb="5">
      <t>コウベ</t>
    </rPh>
    <rPh sb="5" eb="6">
      <t>シ</t>
    </rPh>
    <phoneticPr fontId="2"/>
  </si>
  <si>
    <t>本山第三(神戸市)</t>
    <rPh sb="0" eb="4">
      <t>モトヤマダイサン</t>
    </rPh>
    <rPh sb="5" eb="8">
      <t>コウベシ</t>
    </rPh>
    <phoneticPr fontId="2"/>
  </si>
  <si>
    <t>成徳(神戸市)</t>
    <rPh sb="0" eb="2">
      <t>セイトク</t>
    </rPh>
    <rPh sb="3" eb="6">
      <t>コウベシ</t>
    </rPh>
    <phoneticPr fontId="2"/>
  </si>
  <si>
    <t>雲中(神戸市)</t>
    <rPh sb="0" eb="1">
      <t>ウン</t>
    </rPh>
    <rPh sb="1" eb="2">
      <t>チュウ</t>
    </rPh>
    <rPh sb="3" eb="6">
      <t>コウベシ</t>
    </rPh>
    <phoneticPr fontId="2"/>
  </si>
  <si>
    <t>鶴甲(神戸市)</t>
    <rPh sb="0" eb="2">
      <t>ツルカブト</t>
    </rPh>
    <rPh sb="3" eb="6">
      <t>コウベシ</t>
    </rPh>
    <phoneticPr fontId="2"/>
  </si>
  <si>
    <t>西郷(神戸市)</t>
    <rPh sb="0" eb="2">
      <t>ニシゴウ</t>
    </rPh>
    <rPh sb="3" eb="6">
      <t>コウベシ</t>
    </rPh>
    <phoneticPr fontId="2"/>
  </si>
  <si>
    <t>港島学園(神戸市)</t>
    <rPh sb="0" eb="4">
      <t>ミナトジマガクエン</t>
    </rPh>
    <phoneticPr fontId="2"/>
  </si>
  <si>
    <t>会下山(神戸市)</t>
    <rPh sb="0" eb="3">
      <t>エゲヤマ</t>
    </rPh>
    <phoneticPr fontId="2"/>
  </si>
  <si>
    <t>神戸中華同文(神戸市)</t>
    <rPh sb="0" eb="6">
      <t>コウベチュウカドウブン</t>
    </rPh>
    <rPh sb="7" eb="10">
      <t>コウベシ</t>
    </rPh>
    <phoneticPr fontId="2"/>
  </si>
  <si>
    <t>ｺｳﾍﾞﾁｭｳｶﾄﾞｳﾌﾞﾝ</t>
  </si>
  <si>
    <t>中央(神戸市)</t>
    <rPh sb="0" eb="2">
      <t>チュウオウ</t>
    </rPh>
    <rPh sb="3" eb="6">
      <t>コウベシ</t>
    </rPh>
    <phoneticPr fontId="2"/>
  </si>
  <si>
    <t>有野(神戸市)</t>
    <rPh sb="0" eb="2">
      <t>アリノ</t>
    </rPh>
    <rPh sb="3" eb="6">
      <t>コウベシ</t>
    </rPh>
    <phoneticPr fontId="2"/>
  </si>
  <si>
    <t>ｱﾘﾉ</t>
  </si>
  <si>
    <t>小部東(神戸市)</t>
    <rPh sb="0" eb="3">
      <t>オブヒガシ</t>
    </rPh>
    <rPh sb="4" eb="7">
      <t>コウベシ</t>
    </rPh>
    <phoneticPr fontId="2"/>
  </si>
  <si>
    <t>西山(神戸市)</t>
    <rPh sb="0" eb="2">
      <t>ニシヤマ</t>
    </rPh>
    <rPh sb="3" eb="6">
      <t>コウベシ</t>
    </rPh>
    <phoneticPr fontId="2"/>
  </si>
  <si>
    <t>藤原台(神戸市)</t>
    <rPh sb="0" eb="3">
      <t>フジワラダイ</t>
    </rPh>
    <rPh sb="4" eb="7">
      <t>コウベシ</t>
    </rPh>
    <phoneticPr fontId="2"/>
  </si>
  <si>
    <t>ﾌｼﾞﾜﾗﾀﾞｲ</t>
  </si>
  <si>
    <t>小部(神戸市)</t>
    <rPh sb="0" eb="2">
      <t>オブ</t>
    </rPh>
    <phoneticPr fontId="2"/>
  </si>
  <si>
    <t>ありの台(神戸市)</t>
    <rPh sb="3" eb="4">
      <t>ダイ</t>
    </rPh>
    <phoneticPr fontId="2"/>
  </si>
  <si>
    <t>北五葉(神戸市)</t>
    <rPh sb="0" eb="3">
      <t>キタゴヨウ</t>
    </rPh>
    <rPh sb="4" eb="7">
      <t>コウベシ</t>
    </rPh>
    <phoneticPr fontId="2"/>
  </si>
  <si>
    <t>鈴蘭台(神戸市)</t>
    <rPh sb="0" eb="3">
      <t>スズランダイ</t>
    </rPh>
    <rPh sb="4" eb="7">
      <t>コウベシ</t>
    </rPh>
    <phoneticPr fontId="2"/>
  </si>
  <si>
    <t>星和台(神戸市)</t>
    <rPh sb="0" eb="2">
      <t>セイワ</t>
    </rPh>
    <rPh sb="2" eb="3">
      <t>ダイ</t>
    </rPh>
    <rPh sb="4" eb="7">
      <t>コウベシ</t>
    </rPh>
    <phoneticPr fontId="2"/>
  </si>
  <si>
    <t>長尾(神戸市)</t>
    <rPh sb="0" eb="2">
      <t>ナガオ</t>
    </rPh>
    <rPh sb="3" eb="6">
      <t>コウベシ</t>
    </rPh>
    <phoneticPr fontId="2"/>
  </si>
  <si>
    <t>大池(神戸市)</t>
    <rPh sb="0" eb="2">
      <t>オオイケ</t>
    </rPh>
    <phoneticPr fontId="2"/>
  </si>
  <si>
    <t>明親(神戸市)</t>
    <rPh sb="0" eb="1">
      <t>ミン</t>
    </rPh>
    <rPh sb="1" eb="2">
      <t>オヤ</t>
    </rPh>
    <rPh sb="3" eb="6">
      <t>コウベシ</t>
    </rPh>
    <phoneticPr fontId="2"/>
  </si>
  <si>
    <t>若宮(神戸市)</t>
    <rPh sb="0" eb="2">
      <t>ワカミヤ</t>
    </rPh>
    <rPh sb="3" eb="6">
      <t>コウベシ</t>
    </rPh>
    <phoneticPr fontId="2"/>
  </si>
  <si>
    <t>北須磨(神戸市)</t>
    <rPh sb="0" eb="1">
      <t>キタ</t>
    </rPh>
    <rPh sb="1" eb="3">
      <t>スマ</t>
    </rPh>
    <rPh sb="4" eb="7">
      <t>コウベシ</t>
    </rPh>
    <phoneticPr fontId="2"/>
  </si>
  <si>
    <t>高倉台(神戸市)</t>
    <rPh sb="0" eb="3">
      <t>タカクラダイ</t>
    </rPh>
    <rPh sb="4" eb="7">
      <t>コウベシ</t>
    </rPh>
    <phoneticPr fontId="2"/>
  </si>
  <si>
    <t>板宿(神戸市)</t>
    <rPh sb="0" eb="2">
      <t>イタヤド</t>
    </rPh>
    <rPh sb="3" eb="6">
      <t>コウベシ</t>
    </rPh>
    <phoneticPr fontId="2"/>
  </si>
  <si>
    <t>若草(神戸市)</t>
    <rPh sb="0" eb="2">
      <t>ワカクサ</t>
    </rPh>
    <phoneticPr fontId="2"/>
  </si>
  <si>
    <t>マリスト国際(神戸市)</t>
    <rPh sb="4" eb="6">
      <t>コクサイ</t>
    </rPh>
    <rPh sb="7" eb="10">
      <t>コウベシ</t>
    </rPh>
    <phoneticPr fontId="2"/>
  </si>
  <si>
    <t>ﾏﾘｽﾄｺｸｻｲ</t>
  </si>
  <si>
    <t>東垂水(神戸市)</t>
    <rPh sb="0" eb="3">
      <t>ヒガシタルミ</t>
    </rPh>
    <rPh sb="4" eb="7">
      <t>コウベシ</t>
    </rPh>
    <phoneticPr fontId="2"/>
  </si>
  <si>
    <t>千鳥が丘(神戸市)</t>
    <rPh sb="0" eb="2">
      <t>チドリ</t>
    </rPh>
    <rPh sb="3" eb="4">
      <t>オカ</t>
    </rPh>
    <phoneticPr fontId="2"/>
  </si>
  <si>
    <t>舞多聞(神戸市)</t>
    <rPh sb="0" eb="1">
      <t>マイ</t>
    </rPh>
    <rPh sb="1" eb="3">
      <t>タモン</t>
    </rPh>
    <rPh sb="4" eb="7">
      <t>コウベシ</t>
    </rPh>
    <phoneticPr fontId="2"/>
  </si>
  <si>
    <t>下畑台(神戸市)</t>
    <rPh sb="0" eb="1">
      <t>シタ</t>
    </rPh>
    <rPh sb="1" eb="2">
      <t>ハタ</t>
    </rPh>
    <rPh sb="2" eb="3">
      <t>ダイ</t>
    </rPh>
    <rPh sb="4" eb="7">
      <t>コウベシ</t>
    </rPh>
    <phoneticPr fontId="2"/>
  </si>
  <si>
    <t>塩屋(神戸市)</t>
    <rPh sb="0" eb="2">
      <t>シオヤ</t>
    </rPh>
    <phoneticPr fontId="2"/>
  </si>
  <si>
    <t>多聞東(神戸市)</t>
    <rPh sb="0" eb="3">
      <t>タモンヒガシ</t>
    </rPh>
    <rPh sb="4" eb="7">
      <t>コウベシ</t>
    </rPh>
    <phoneticPr fontId="2"/>
  </si>
  <si>
    <t>ﾀﾓﾝﾋｶﾞｼ</t>
  </si>
  <si>
    <t>高丸(神戸市)</t>
    <rPh sb="0" eb="2">
      <t>タカマル</t>
    </rPh>
    <rPh sb="3" eb="6">
      <t>コウベシ</t>
    </rPh>
    <phoneticPr fontId="2"/>
  </si>
  <si>
    <t>ﾀｶﾏﾙ</t>
  </si>
  <si>
    <t>千代が丘(神戸市)</t>
    <rPh sb="0" eb="2">
      <t>チヨ</t>
    </rPh>
    <rPh sb="3" eb="4">
      <t>オカ</t>
    </rPh>
    <rPh sb="5" eb="8">
      <t>コウベシ</t>
    </rPh>
    <phoneticPr fontId="2"/>
  </si>
  <si>
    <t>垂水(神戸市)</t>
    <rPh sb="0" eb="2">
      <t>タルミ</t>
    </rPh>
    <rPh sb="3" eb="6">
      <t>コウベシ</t>
    </rPh>
    <phoneticPr fontId="2"/>
  </si>
  <si>
    <t>霞ヶ丘(神戸市)</t>
    <rPh sb="0" eb="3">
      <t>カスミガオカ</t>
    </rPh>
    <phoneticPr fontId="2"/>
  </si>
  <si>
    <t>東舞子(神戸市)</t>
    <rPh sb="0" eb="1">
      <t>ヒガシ</t>
    </rPh>
    <rPh sb="1" eb="3">
      <t>マイコ</t>
    </rPh>
    <rPh sb="4" eb="7">
      <t>コウベシ</t>
    </rPh>
    <phoneticPr fontId="2"/>
  </si>
  <si>
    <t>舞子(神戸市)</t>
    <rPh sb="0" eb="2">
      <t>マイコ</t>
    </rPh>
    <rPh sb="3" eb="6">
      <t>コウベシ</t>
    </rPh>
    <phoneticPr fontId="2"/>
  </si>
  <si>
    <t>西舞子(神戸市)</t>
    <rPh sb="0" eb="1">
      <t>ニシ</t>
    </rPh>
    <rPh sb="1" eb="3">
      <t>マイコ</t>
    </rPh>
    <rPh sb="4" eb="7">
      <t>コウベシ</t>
    </rPh>
    <phoneticPr fontId="2"/>
  </si>
  <si>
    <t>小束山(神戸市)</t>
    <rPh sb="0" eb="1">
      <t>コ</t>
    </rPh>
    <rPh sb="1" eb="2">
      <t>タバ</t>
    </rPh>
    <rPh sb="2" eb="3">
      <t>ヤマ</t>
    </rPh>
    <rPh sb="4" eb="7">
      <t>コウベシ</t>
    </rPh>
    <phoneticPr fontId="2"/>
  </si>
  <si>
    <t>多聞の丘(神戸市)</t>
    <rPh sb="0" eb="2">
      <t>タモン</t>
    </rPh>
    <rPh sb="3" eb="4">
      <t>オカ</t>
    </rPh>
    <rPh sb="5" eb="8">
      <t>コウベシ</t>
    </rPh>
    <phoneticPr fontId="2"/>
  </si>
  <si>
    <t>木津(神戸市)</t>
    <rPh sb="0" eb="2">
      <t>キヅ</t>
    </rPh>
    <phoneticPr fontId="2"/>
  </si>
  <si>
    <t>北山(神戸市)</t>
    <rPh sb="0" eb="2">
      <t>キタヤマ</t>
    </rPh>
    <rPh sb="3" eb="6">
      <t>コウベシ</t>
    </rPh>
    <phoneticPr fontId="2"/>
  </si>
  <si>
    <t>つつじが丘(神戸市)</t>
    <rPh sb="4" eb="5">
      <t>オカ</t>
    </rPh>
    <rPh sb="6" eb="9">
      <t>コウベシ</t>
    </rPh>
    <phoneticPr fontId="2"/>
  </si>
  <si>
    <t>塩屋北(神戸市)</t>
    <rPh sb="0" eb="2">
      <t>シオヤ</t>
    </rPh>
    <rPh sb="2" eb="3">
      <t>キタ</t>
    </rPh>
    <rPh sb="4" eb="7">
      <t>コウベシ</t>
    </rPh>
    <phoneticPr fontId="2"/>
  </si>
  <si>
    <t>竹の台(神戸市)</t>
    <rPh sb="0" eb="1">
      <t>タケ</t>
    </rPh>
    <rPh sb="2" eb="3">
      <t>ダイ</t>
    </rPh>
    <rPh sb="4" eb="7">
      <t>コウベシ</t>
    </rPh>
    <phoneticPr fontId="2"/>
  </si>
  <si>
    <t>東町(神戸市)</t>
    <rPh sb="0" eb="2">
      <t>ヒガシマチ</t>
    </rPh>
    <rPh sb="3" eb="6">
      <t>コウベシ</t>
    </rPh>
    <phoneticPr fontId="2"/>
  </si>
  <si>
    <t>伊川谷(神戸市)</t>
    <rPh sb="0" eb="3">
      <t>イカワダニ</t>
    </rPh>
    <phoneticPr fontId="2"/>
  </si>
  <si>
    <t>井吹の丘(神戸市)</t>
    <rPh sb="0" eb="2">
      <t>イブキ</t>
    </rPh>
    <rPh sb="3" eb="4">
      <t>オカ</t>
    </rPh>
    <rPh sb="5" eb="8">
      <t>コウベシ</t>
    </rPh>
    <phoneticPr fontId="2"/>
  </si>
  <si>
    <t>有瀬(神戸市)</t>
    <rPh sb="0" eb="1">
      <t>ア</t>
    </rPh>
    <rPh sb="1" eb="2">
      <t>セ</t>
    </rPh>
    <rPh sb="3" eb="6">
      <t>コウベシ</t>
    </rPh>
    <phoneticPr fontId="2"/>
  </si>
  <si>
    <t>井吹東(神戸市)</t>
    <rPh sb="0" eb="2">
      <t>イブキ</t>
    </rPh>
    <rPh sb="2" eb="3">
      <t>ヒガシ</t>
    </rPh>
    <rPh sb="4" eb="7">
      <t>コウベシ</t>
    </rPh>
    <phoneticPr fontId="2"/>
  </si>
  <si>
    <t>井吹西(神戸市)</t>
    <rPh sb="0" eb="2">
      <t>イブキ</t>
    </rPh>
    <rPh sb="2" eb="3">
      <t>ニシ</t>
    </rPh>
    <rPh sb="4" eb="7">
      <t>コウベシ</t>
    </rPh>
    <phoneticPr fontId="2"/>
  </si>
  <si>
    <t>小寺(神戸市)</t>
    <rPh sb="0" eb="2">
      <t>コデラ</t>
    </rPh>
    <rPh sb="3" eb="6">
      <t>コウベシ</t>
    </rPh>
    <phoneticPr fontId="2"/>
  </si>
  <si>
    <t>狩場台(神戸市)</t>
    <rPh sb="0" eb="2">
      <t>カリバ</t>
    </rPh>
    <rPh sb="2" eb="3">
      <t>ダイ</t>
    </rPh>
    <rPh sb="4" eb="7">
      <t>コウベシ</t>
    </rPh>
    <phoneticPr fontId="2"/>
  </si>
  <si>
    <t>押部谷(神戸市)</t>
    <rPh sb="0" eb="3">
      <t>オシベダニ</t>
    </rPh>
    <rPh sb="4" eb="7">
      <t>コウベシ</t>
    </rPh>
    <phoneticPr fontId="2"/>
  </si>
  <si>
    <t>樫野台(神戸市)</t>
    <rPh sb="0" eb="3">
      <t>カシノダイ</t>
    </rPh>
    <rPh sb="4" eb="7">
      <t>コウベシ</t>
    </rPh>
    <phoneticPr fontId="2"/>
  </si>
  <si>
    <t>太山寺(神戸市)</t>
    <rPh sb="0" eb="3">
      <t>タイサンジ</t>
    </rPh>
    <rPh sb="4" eb="7">
      <t>コウベシ</t>
    </rPh>
    <phoneticPr fontId="2"/>
  </si>
  <si>
    <t>桜が丘(神戸市)</t>
    <rPh sb="0" eb="1">
      <t>サクラ</t>
    </rPh>
    <rPh sb="2" eb="3">
      <t>オカ</t>
    </rPh>
    <phoneticPr fontId="2"/>
  </si>
  <si>
    <t>高津橋(神戸市)</t>
    <rPh sb="0" eb="2">
      <t>コウヅ</t>
    </rPh>
    <rPh sb="2" eb="3">
      <t>ハシ</t>
    </rPh>
    <rPh sb="4" eb="7">
      <t>コウベシ</t>
    </rPh>
    <phoneticPr fontId="2"/>
  </si>
  <si>
    <t>長坂(神戸市)</t>
    <rPh sb="0" eb="2">
      <t>ナガサカ</t>
    </rPh>
    <rPh sb="3" eb="6">
      <t>コウベシ</t>
    </rPh>
    <phoneticPr fontId="2"/>
  </si>
  <si>
    <t>平野(神戸市)</t>
    <rPh sb="0" eb="2">
      <t>ヒラノ</t>
    </rPh>
    <phoneticPr fontId="2"/>
  </si>
  <si>
    <t>出合(神戸市)</t>
    <rPh sb="0" eb="2">
      <t>デアイ</t>
    </rPh>
    <rPh sb="3" eb="6">
      <t>コウベシ</t>
    </rPh>
    <phoneticPr fontId="2"/>
  </si>
  <si>
    <t>美賀多台(神戸市)</t>
    <rPh sb="0" eb="1">
      <t>ビ</t>
    </rPh>
    <rPh sb="1" eb="2">
      <t>シュクガ</t>
    </rPh>
    <rPh sb="2" eb="3">
      <t>タ</t>
    </rPh>
    <rPh sb="3" eb="4">
      <t>ダイ</t>
    </rPh>
    <rPh sb="5" eb="8">
      <t>コウベシ</t>
    </rPh>
    <phoneticPr fontId="2"/>
  </si>
  <si>
    <t>岩岡(神戸市)</t>
    <rPh sb="0" eb="2">
      <t>イワオカ</t>
    </rPh>
    <rPh sb="3" eb="6">
      <t>コウベシ</t>
    </rPh>
    <phoneticPr fontId="2"/>
  </si>
  <si>
    <t>糀台(神戸市)</t>
    <rPh sb="0" eb="2">
      <t>コウジダイ</t>
    </rPh>
    <rPh sb="3" eb="6">
      <t>コウベシ</t>
    </rPh>
    <phoneticPr fontId="2"/>
  </si>
  <si>
    <t>春日台(神戸市)</t>
    <rPh sb="0" eb="3">
      <t>カスガダイ</t>
    </rPh>
    <phoneticPr fontId="2"/>
  </si>
  <si>
    <t>会下山RC(神戸市)</t>
    <rPh sb="0" eb="3">
      <t>エゲヤマ</t>
    </rPh>
    <rPh sb="6" eb="9">
      <t>コウベシ</t>
    </rPh>
    <phoneticPr fontId="2"/>
  </si>
  <si>
    <t>西川RAC(神戸市)</t>
    <rPh sb="0" eb="2">
      <t>ニシカワ</t>
    </rPh>
    <phoneticPr fontId="2"/>
  </si>
  <si>
    <t>はすいけ陸上(神戸市)</t>
    <rPh sb="4" eb="6">
      <t>リクジョウ</t>
    </rPh>
    <rPh sb="7" eb="10">
      <t>コウベシ</t>
    </rPh>
    <phoneticPr fontId="2"/>
  </si>
  <si>
    <t>有野台NAC(神戸市)</t>
    <rPh sb="0" eb="3">
      <t>アリノダイ</t>
    </rPh>
    <phoneticPr fontId="2"/>
  </si>
  <si>
    <t>北五葉NAC(神戸市)</t>
    <rPh sb="0" eb="3">
      <t>キタゴヨウ</t>
    </rPh>
    <phoneticPr fontId="2"/>
  </si>
  <si>
    <t>神大附属(明石市)</t>
    <rPh sb="0" eb="2">
      <t>シンダイ</t>
    </rPh>
    <rPh sb="2" eb="4">
      <t>フゾク</t>
    </rPh>
    <rPh sb="5" eb="7">
      <t>アカシ</t>
    </rPh>
    <rPh sb="7" eb="8">
      <t>シ</t>
    </rPh>
    <rPh sb="8" eb="9">
      <t>タカイチ</t>
    </rPh>
    <phoneticPr fontId="2"/>
  </si>
  <si>
    <t>明石(明石市)</t>
    <rPh sb="0" eb="2">
      <t>アカシ</t>
    </rPh>
    <rPh sb="3" eb="6">
      <t>アカシシ</t>
    </rPh>
    <phoneticPr fontId="2"/>
  </si>
  <si>
    <t>人丸(明石市)</t>
    <rPh sb="0" eb="2">
      <t>ヒトマル</t>
    </rPh>
    <rPh sb="3" eb="6">
      <t>アカシシ</t>
    </rPh>
    <phoneticPr fontId="2"/>
  </si>
  <si>
    <t>大観(明石市)</t>
    <rPh sb="0" eb="2">
      <t>タイカン</t>
    </rPh>
    <rPh sb="3" eb="5">
      <t>アカシ</t>
    </rPh>
    <rPh sb="5" eb="6">
      <t>シ</t>
    </rPh>
    <phoneticPr fontId="2"/>
  </si>
  <si>
    <t>王子(明石市)</t>
    <rPh sb="0" eb="2">
      <t>オウジ</t>
    </rPh>
    <rPh sb="3" eb="5">
      <t>アカシ</t>
    </rPh>
    <rPh sb="5" eb="6">
      <t>シ</t>
    </rPh>
    <phoneticPr fontId="2"/>
  </si>
  <si>
    <t>鳥羽(明石市)</t>
    <rPh sb="0" eb="2">
      <t>トバ</t>
    </rPh>
    <rPh sb="3" eb="6">
      <t>アカシシ</t>
    </rPh>
    <phoneticPr fontId="2"/>
  </si>
  <si>
    <t>藤江(明石市)</t>
    <rPh sb="0" eb="2">
      <t>フジエ</t>
    </rPh>
    <rPh sb="3" eb="6">
      <t>アカシシ</t>
    </rPh>
    <phoneticPr fontId="2"/>
  </si>
  <si>
    <t>花園(明石市)</t>
    <rPh sb="0" eb="2">
      <t>ハナゾノ</t>
    </rPh>
    <rPh sb="3" eb="5">
      <t>アカシ</t>
    </rPh>
    <rPh sb="5" eb="6">
      <t>シ</t>
    </rPh>
    <phoneticPr fontId="2"/>
  </si>
  <si>
    <t>貴崎(明石市)</t>
    <rPh sb="0" eb="2">
      <t>キサキ</t>
    </rPh>
    <rPh sb="3" eb="5">
      <t>アカシ</t>
    </rPh>
    <rPh sb="5" eb="6">
      <t>シ</t>
    </rPh>
    <rPh sb="6" eb="7">
      <t>ニシイチ</t>
    </rPh>
    <phoneticPr fontId="2"/>
  </si>
  <si>
    <t>大久保(明石市)</t>
    <rPh sb="0" eb="3">
      <t>オオクボ</t>
    </rPh>
    <rPh sb="4" eb="7">
      <t>アカシシ</t>
    </rPh>
    <phoneticPr fontId="2"/>
  </si>
  <si>
    <t>山手(明石市)</t>
    <rPh sb="0" eb="2">
      <t>ヤマテ</t>
    </rPh>
    <rPh sb="3" eb="5">
      <t>アカシ</t>
    </rPh>
    <rPh sb="5" eb="6">
      <t>シ</t>
    </rPh>
    <phoneticPr fontId="2"/>
  </si>
  <si>
    <t>谷八木(明石市)</t>
    <rPh sb="0" eb="1">
      <t>タニ</t>
    </rPh>
    <rPh sb="1" eb="3">
      <t>ヤギ</t>
    </rPh>
    <rPh sb="4" eb="6">
      <t>アカシ</t>
    </rPh>
    <rPh sb="6" eb="7">
      <t>シ</t>
    </rPh>
    <phoneticPr fontId="2"/>
  </si>
  <si>
    <t>江井島(明石市)</t>
    <rPh sb="0" eb="3">
      <t>エイガシマ</t>
    </rPh>
    <rPh sb="4" eb="7">
      <t>アカシシ</t>
    </rPh>
    <phoneticPr fontId="2"/>
  </si>
  <si>
    <t>魚住(明石市)</t>
    <rPh sb="0" eb="2">
      <t>ウオズミ</t>
    </rPh>
    <rPh sb="3" eb="5">
      <t>アカシ</t>
    </rPh>
    <rPh sb="5" eb="6">
      <t>シ</t>
    </rPh>
    <phoneticPr fontId="2"/>
  </si>
  <si>
    <t>錦浦(明石市)</t>
    <rPh sb="0" eb="1">
      <t>ニシキ</t>
    </rPh>
    <rPh sb="1" eb="2">
      <t>ウラ</t>
    </rPh>
    <rPh sb="3" eb="6">
      <t>アカシシ</t>
    </rPh>
    <phoneticPr fontId="2"/>
  </si>
  <si>
    <t>二見(明石市)</t>
    <rPh sb="0" eb="2">
      <t>フタミ</t>
    </rPh>
    <rPh sb="3" eb="6">
      <t>アカシシ</t>
    </rPh>
    <phoneticPr fontId="2"/>
  </si>
  <si>
    <t>松が丘(明石市)</t>
    <rPh sb="0" eb="1">
      <t>マツ</t>
    </rPh>
    <rPh sb="2" eb="3">
      <t>オカ</t>
    </rPh>
    <rPh sb="4" eb="7">
      <t>アカシシ</t>
    </rPh>
    <phoneticPr fontId="2"/>
  </si>
  <si>
    <t>朝霧(明石市)</t>
    <rPh sb="0" eb="2">
      <t>アサギリ</t>
    </rPh>
    <rPh sb="3" eb="5">
      <t>アカシ</t>
    </rPh>
    <rPh sb="5" eb="6">
      <t>シ</t>
    </rPh>
    <rPh sb="6" eb="7">
      <t>タカイチ</t>
    </rPh>
    <phoneticPr fontId="2"/>
  </si>
  <si>
    <t>二見北(明石市)</t>
    <rPh sb="0" eb="2">
      <t>フタミ</t>
    </rPh>
    <rPh sb="2" eb="3">
      <t>キタ</t>
    </rPh>
    <rPh sb="4" eb="7">
      <t>アカシシ</t>
    </rPh>
    <phoneticPr fontId="2"/>
  </si>
  <si>
    <t>錦が丘(明石市)</t>
    <rPh sb="0" eb="1">
      <t>ニシキ</t>
    </rPh>
    <rPh sb="2" eb="3">
      <t>オカ</t>
    </rPh>
    <rPh sb="4" eb="7">
      <t>アカシシ</t>
    </rPh>
    <phoneticPr fontId="2"/>
  </si>
  <si>
    <t>高丘東(明石市)</t>
    <rPh sb="0" eb="2">
      <t>タカオカ</t>
    </rPh>
    <rPh sb="2" eb="3">
      <t>ヒガシ</t>
    </rPh>
    <rPh sb="4" eb="7">
      <t>アカシシ</t>
    </rPh>
    <phoneticPr fontId="2"/>
  </si>
  <si>
    <t>高丘西(明石市)</t>
    <rPh sb="0" eb="2">
      <t>タカオカ</t>
    </rPh>
    <rPh sb="2" eb="3">
      <t>ニシ</t>
    </rPh>
    <rPh sb="4" eb="7">
      <t>アカシシ</t>
    </rPh>
    <phoneticPr fontId="2"/>
  </si>
  <si>
    <t>沢池(明石市)</t>
    <rPh sb="0" eb="2">
      <t>サワイケ</t>
    </rPh>
    <rPh sb="3" eb="5">
      <t>アカシ</t>
    </rPh>
    <rPh sb="5" eb="6">
      <t>シ</t>
    </rPh>
    <phoneticPr fontId="2"/>
  </si>
  <si>
    <t>清水(明石市)</t>
    <rPh sb="0" eb="2">
      <t>シミズ</t>
    </rPh>
    <rPh sb="3" eb="6">
      <t>アカシシ</t>
    </rPh>
    <phoneticPr fontId="2"/>
  </si>
  <si>
    <t>中崎(明石市)</t>
    <rPh sb="0" eb="2">
      <t>ナカザキ</t>
    </rPh>
    <rPh sb="3" eb="5">
      <t>アカシ</t>
    </rPh>
    <rPh sb="5" eb="6">
      <t>シ</t>
    </rPh>
    <phoneticPr fontId="2"/>
  </si>
  <si>
    <t>和坂(明石市)</t>
    <rPh sb="0" eb="2">
      <t>ワサカ</t>
    </rPh>
    <rPh sb="3" eb="6">
      <t>アカシシ</t>
    </rPh>
    <phoneticPr fontId="2"/>
  </si>
  <si>
    <t>二見西(明石市)</t>
    <rPh sb="0" eb="2">
      <t>フタミ</t>
    </rPh>
    <rPh sb="2" eb="3">
      <t>ニシ</t>
    </rPh>
    <rPh sb="4" eb="7">
      <t>アカシシ</t>
    </rPh>
    <phoneticPr fontId="2"/>
  </si>
  <si>
    <t>明石JRC(明石市)</t>
    <rPh sb="0" eb="2">
      <t>アカシ</t>
    </rPh>
    <rPh sb="6" eb="9">
      <t>アカシシ</t>
    </rPh>
    <phoneticPr fontId="2"/>
  </si>
  <si>
    <t>ｱｶｼAC</t>
  </si>
  <si>
    <t>加古川(加古川市)</t>
    <rPh sb="0" eb="3">
      <t>カコガワ</t>
    </rPh>
    <rPh sb="4" eb="8">
      <t>カコガワシ</t>
    </rPh>
    <phoneticPr fontId="2"/>
  </si>
  <si>
    <t>氷丘(加古川市)</t>
    <rPh sb="0" eb="2">
      <t>ヒオカ</t>
    </rPh>
    <rPh sb="3" eb="7">
      <t>カコガワシ</t>
    </rPh>
    <phoneticPr fontId="2"/>
  </si>
  <si>
    <t>神野(加古川市)</t>
    <rPh sb="0" eb="2">
      <t>カンノ</t>
    </rPh>
    <rPh sb="3" eb="7">
      <t>カコガワシ</t>
    </rPh>
    <phoneticPr fontId="2"/>
  </si>
  <si>
    <t>野口(加古川市)</t>
    <rPh sb="0" eb="2">
      <t>ノグチ</t>
    </rPh>
    <rPh sb="3" eb="7">
      <t>カコガワシ</t>
    </rPh>
    <phoneticPr fontId="2"/>
  </si>
  <si>
    <t>平岡(加古川市)</t>
    <rPh sb="0" eb="2">
      <t>ヒラオカ</t>
    </rPh>
    <rPh sb="3" eb="7">
      <t>カコガワシ</t>
    </rPh>
    <phoneticPr fontId="2"/>
  </si>
  <si>
    <t>尾上(加古川市)</t>
    <rPh sb="0" eb="2">
      <t>オノエ</t>
    </rPh>
    <rPh sb="3" eb="7">
      <t>カコガワシ</t>
    </rPh>
    <phoneticPr fontId="2"/>
  </si>
  <si>
    <t>別府(加古川市)</t>
    <rPh sb="0" eb="2">
      <t>ベフ</t>
    </rPh>
    <rPh sb="3" eb="7">
      <t>カコガワシ</t>
    </rPh>
    <phoneticPr fontId="2"/>
  </si>
  <si>
    <t>八幡(加古川市)</t>
    <rPh sb="0" eb="2">
      <t>ヤハタ</t>
    </rPh>
    <rPh sb="3" eb="6">
      <t>カコガワ</t>
    </rPh>
    <rPh sb="6" eb="7">
      <t>シ</t>
    </rPh>
    <phoneticPr fontId="2"/>
  </si>
  <si>
    <t>東神吉(加古川市)</t>
    <rPh sb="0" eb="1">
      <t>ヒガシ</t>
    </rPh>
    <rPh sb="1" eb="3">
      <t>カンキ</t>
    </rPh>
    <rPh sb="4" eb="8">
      <t>カコガワシ</t>
    </rPh>
    <phoneticPr fontId="2"/>
  </si>
  <si>
    <t>西神吉(加古川市)</t>
    <rPh sb="0" eb="1">
      <t>ニシ</t>
    </rPh>
    <rPh sb="1" eb="3">
      <t>カンキ</t>
    </rPh>
    <rPh sb="4" eb="8">
      <t>カコガワシ</t>
    </rPh>
    <phoneticPr fontId="2"/>
  </si>
  <si>
    <t>川西(加古川市)</t>
    <rPh sb="0" eb="2">
      <t>カワニシ</t>
    </rPh>
    <rPh sb="3" eb="6">
      <t>カコガワ</t>
    </rPh>
    <rPh sb="6" eb="7">
      <t>シ</t>
    </rPh>
    <phoneticPr fontId="2"/>
  </si>
  <si>
    <t>陵北(加古川市)</t>
    <rPh sb="0" eb="2">
      <t>リョウホク</t>
    </rPh>
    <rPh sb="3" eb="7">
      <t>カコガワシ</t>
    </rPh>
    <phoneticPr fontId="2"/>
  </si>
  <si>
    <t>平岡南(加古川市)</t>
    <rPh sb="0" eb="2">
      <t>ヒラオカ</t>
    </rPh>
    <rPh sb="2" eb="3">
      <t>ミナミ</t>
    </rPh>
    <rPh sb="4" eb="8">
      <t>カコガワシ</t>
    </rPh>
    <phoneticPr fontId="2"/>
  </si>
  <si>
    <t>浜の宮(加古川市)</t>
    <rPh sb="0" eb="1">
      <t>ハマ</t>
    </rPh>
    <rPh sb="2" eb="3">
      <t>ミヤ</t>
    </rPh>
    <rPh sb="4" eb="7">
      <t>カコガワ</t>
    </rPh>
    <rPh sb="7" eb="8">
      <t>シ</t>
    </rPh>
    <phoneticPr fontId="2"/>
  </si>
  <si>
    <t>鳩里(加古川市)</t>
    <rPh sb="0" eb="1">
      <t>ハト</t>
    </rPh>
    <rPh sb="1" eb="2">
      <t>サト</t>
    </rPh>
    <rPh sb="3" eb="6">
      <t>カコガワ</t>
    </rPh>
    <rPh sb="6" eb="7">
      <t>シ</t>
    </rPh>
    <phoneticPr fontId="2"/>
  </si>
  <si>
    <t>平岡東(加古川市)</t>
    <rPh sb="0" eb="2">
      <t>ヒラオカ</t>
    </rPh>
    <rPh sb="2" eb="3">
      <t>ヒガシ</t>
    </rPh>
    <rPh sb="4" eb="8">
      <t>カコガワシ</t>
    </rPh>
    <phoneticPr fontId="2"/>
  </si>
  <si>
    <t>野口北(加古川市)</t>
    <rPh sb="0" eb="3">
      <t>ノグチキタ</t>
    </rPh>
    <rPh sb="4" eb="7">
      <t>カコガワ</t>
    </rPh>
    <rPh sb="7" eb="8">
      <t>シ</t>
    </rPh>
    <rPh sb="8" eb="9">
      <t>タカイチ</t>
    </rPh>
    <phoneticPr fontId="2"/>
  </si>
  <si>
    <t>志方東(加古川市)</t>
    <rPh sb="0" eb="2">
      <t>シカタ</t>
    </rPh>
    <rPh sb="2" eb="3">
      <t>ヒガシ</t>
    </rPh>
    <rPh sb="4" eb="7">
      <t>カコガワ</t>
    </rPh>
    <rPh sb="7" eb="8">
      <t>シ</t>
    </rPh>
    <phoneticPr fontId="2"/>
  </si>
  <si>
    <t>志方(加古川市)</t>
    <rPh sb="0" eb="2">
      <t>シカタ</t>
    </rPh>
    <rPh sb="3" eb="6">
      <t>カコガワ</t>
    </rPh>
    <rPh sb="6" eb="7">
      <t>シ</t>
    </rPh>
    <phoneticPr fontId="2"/>
  </si>
  <si>
    <t>志方西(加古川市)</t>
    <rPh sb="0" eb="2">
      <t>シカタ</t>
    </rPh>
    <rPh sb="2" eb="3">
      <t>ニシ</t>
    </rPh>
    <rPh sb="4" eb="7">
      <t>カコガワ</t>
    </rPh>
    <rPh sb="7" eb="8">
      <t>シ</t>
    </rPh>
    <phoneticPr fontId="2"/>
  </si>
  <si>
    <t>氷丘南(加古川市)</t>
    <rPh sb="0" eb="1">
      <t>コオリ</t>
    </rPh>
    <rPh sb="1" eb="2">
      <t>オカ</t>
    </rPh>
    <rPh sb="2" eb="3">
      <t>ミナミ</t>
    </rPh>
    <rPh sb="4" eb="7">
      <t>カコガワ</t>
    </rPh>
    <rPh sb="7" eb="8">
      <t>シ</t>
    </rPh>
    <phoneticPr fontId="2"/>
  </si>
  <si>
    <t>平岡北(加古川市)</t>
    <rPh sb="0" eb="2">
      <t>ヒラオカ</t>
    </rPh>
    <rPh sb="2" eb="3">
      <t>キタ</t>
    </rPh>
    <rPh sb="4" eb="8">
      <t>カコガワシ</t>
    </rPh>
    <phoneticPr fontId="2"/>
  </si>
  <si>
    <t>野口南(加古川市)</t>
    <rPh sb="0" eb="2">
      <t>ノグチ</t>
    </rPh>
    <rPh sb="2" eb="3">
      <t>ミナミ</t>
    </rPh>
    <rPh sb="4" eb="8">
      <t>カコガワシ</t>
    </rPh>
    <phoneticPr fontId="2"/>
  </si>
  <si>
    <t>東神吉南(加古川市)</t>
    <rPh sb="0" eb="1">
      <t>ヒガシ</t>
    </rPh>
    <rPh sb="1" eb="3">
      <t>カミヨシ</t>
    </rPh>
    <rPh sb="3" eb="4">
      <t>ミナミ</t>
    </rPh>
    <rPh sb="5" eb="8">
      <t>カコガワ</t>
    </rPh>
    <rPh sb="8" eb="9">
      <t>シ</t>
    </rPh>
    <phoneticPr fontId="2"/>
  </si>
  <si>
    <t>若宮(加古川市)</t>
    <rPh sb="0" eb="2">
      <t>ワカミヤ</t>
    </rPh>
    <rPh sb="3" eb="7">
      <t>カコガワシ</t>
    </rPh>
    <phoneticPr fontId="2"/>
  </si>
  <si>
    <t>別府西(加古川市)</t>
    <rPh sb="0" eb="2">
      <t>ベフ</t>
    </rPh>
    <rPh sb="2" eb="3">
      <t>ニシ</t>
    </rPh>
    <rPh sb="4" eb="8">
      <t>カコガワシ</t>
    </rPh>
    <phoneticPr fontId="2"/>
  </si>
  <si>
    <t>加古川RC(加古川市)</t>
    <rPh sb="0" eb="3">
      <t>カコガワ</t>
    </rPh>
    <rPh sb="6" eb="10">
      <t>カコガワシ</t>
    </rPh>
    <phoneticPr fontId="2"/>
  </si>
  <si>
    <t>FrontierAC(加古川市)</t>
    <rPh sb="11" eb="15">
      <t>カコガワシ</t>
    </rPh>
    <phoneticPr fontId="2"/>
  </si>
  <si>
    <t>高砂(高砂市)</t>
    <rPh sb="0" eb="2">
      <t>タカサゴ</t>
    </rPh>
    <rPh sb="3" eb="6">
      <t>タカサゴシ</t>
    </rPh>
    <phoneticPr fontId="2"/>
  </si>
  <si>
    <t>荒井(高砂市)</t>
    <rPh sb="0" eb="2">
      <t>アライ</t>
    </rPh>
    <rPh sb="3" eb="6">
      <t>タカサゴシ</t>
    </rPh>
    <phoneticPr fontId="2"/>
  </si>
  <si>
    <t>伊保(高砂市)</t>
    <rPh sb="0" eb="1">
      <t>イトウ</t>
    </rPh>
    <rPh sb="1" eb="2">
      <t>ホケン</t>
    </rPh>
    <rPh sb="3" eb="6">
      <t>タカサゴシ</t>
    </rPh>
    <phoneticPr fontId="2"/>
  </si>
  <si>
    <t>中筋(高砂市)</t>
    <rPh sb="0" eb="2">
      <t>ナカスジ</t>
    </rPh>
    <rPh sb="3" eb="5">
      <t>タカサゴ</t>
    </rPh>
    <rPh sb="5" eb="6">
      <t>シ</t>
    </rPh>
    <rPh sb="6" eb="7">
      <t>ニシイチ</t>
    </rPh>
    <phoneticPr fontId="2"/>
  </si>
  <si>
    <t>曽根(高砂市)</t>
    <rPh sb="0" eb="2">
      <t>ソネ</t>
    </rPh>
    <rPh sb="3" eb="6">
      <t>タカサゴシ</t>
    </rPh>
    <phoneticPr fontId="2"/>
  </si>
  <si>
    <t>米田(高砂市)</t>
    <rPh sb="0" eb="2">
      <t>ヨネダ</t>
    </rPh>
    <rPh sb="3" eb="6">
      <t>タカサゴシ</t>
    </rPh>
    <phoneticPr fontId="2"/>
  </si>
  <si>
    <t>阿弥陀(高砂市)</t>
    <rPh sb="0" eb="3">
      <t>アミダ</t>
    </rPh>
    <rPh sb="4" eb="7">
      <t>タカサゴシ</t>
    </rPh>
    <phoneticPr fontId="2"/>
  </si>
  <si>
    <t>北浜(高砂市)</t>
    <rPh sb="0" eb="2">
      <t>キタハマ</t>
    </rPh>
    <rPh sb="3" eb="5">
      <t>タカサゴ</t>
    </rPh>
    <rPh sb="5" eb="6">
      <t>シ</t>
    </rPh>
    <phoneticPr fontId="2"/>
  </si>
  <si>
    <t>米田西(高砂市)</t>
    <rPh sb="0" eb="2">
      <t>ヨネダ</t>
    </rPh>
    <rPh sb="2" eb="3">
      <t>ニシ</t>
    </rPh>
    <rPh sb="4" eb="7">
      <t>タカサゴシ</t>
    </rPh>
    <phoneticPr fontId="2"/>
  </si>
  <si>
    <t>伊保南(高砂市)</t>
    <rPh sb="0" eb="1">
      <t>イ</t>
    </rPh>
    <rPh sb="1" eb="2">
      <t>ホ</t>
    </rPh>
    <rPh sb="2" eb="3">
      <t>ミナミ</t>
    </rPh>
    <rPh sb="4" eb="7">
      <t>タカサゴシ</t>
    </rPh>
    <phoneticPr fontId="2"/>
  </si>
  <si>
    <t>北浜JRC(高砂市)</t>
    <rPh sb="0" eb="2">
      <t>キタハマ</t>
    </rPh>
    <rPh sb="6" eb="8">
      <t>タカサゴ</t>
    </rPh>
    <rPh sb="8" eb="9">
      <t>シ</t>
    </rPh>
    <phoneticPr fontId="2"/>
  </si>
  <si>
    <t>西脇Jr陸上(西脇市)</t>
    <rPh sb="0" eb="2">
      <t>ニシワキ</t>
    </rPh>
    <rPh sb="4" eb="6">
      <t>リクジョウ</t>
    </rPh>
    <rPh sb="7" eb="10">
      <t>ニシワキシ</t>
    </rPh>
    <phoneticPr fontId="2"/>
  </si>
  <si>
    <t>ﾆｼﾜｷJrﾘｸｼﾞｮｳ</t>
  </si>
  <si>
    <t>西脇(西脇市)</t>
    <rPh sb="0" eb="2">
      <t>ニシワキ</t>
    </rPh>
    <rPh sb="3" eb="6">
      <t>ニシワキシ</t>
    </rPh>
    <phoneticPr fontId="2"/>
  </si>
  <si>
    <t>重春(西脇市)</t>
    <rPh sb="0" eb="1">
      <t>シゲハル</t>
    </rPh>
    <rPh sb="1" eb="2">
      <t>ハル</t>
    </rPh>
    <rPh sb="3" eb="6">
      <t>ニシワキシ</t>
    </rPh>
    <phoneticPr fontId="2"/>
  </si>
  <si>
    <t>日野(西脇市)</t>
    <rPh sb="0" eb="2">
      <t>ヒノ</t>
    </rPh>
    <rPh sb="3" eb="6">
      <t>ニシワキシ</t>
    </rPh>
    <phoneticPr fontId="2"/>
  </si>
  <si>
    <t>比延(西脇市)</t>
    <rPh sb="0" eb="2">
      <t>ヒエ</t>
    </rPh>
    <rPh sb="3" eb="6">
      <t>ニシワキシ</t>
    </rPh>
    <phoneticPr fontId="2"/>
  </si>
  <si>
    <t>双葉(西脇市)</t>
    <rPh sb="0" eb="2">
      <t>フタバ</t>
    </rPh>
    <rPh sb="3" eb="6">
      <t>ニシワキシ</t>
    </rPh>
    <phoneticPr fontId="2"/>
  </si>
  <si>
    <t>芳田(西脇市)</t>
    <rPh sb="0" eb="1">
      <t>ホウ</t>
    </rPh>
    <rPh sb="1" eb="2">
      <t>タ</t>
    </rPh>
    <rPh sb="3" eb="5">
      <t>ニシワキ</t>
    </rPh>
    <rPh sb="5" eb="6">
      <t>シ</t>
    </rPh>
    <phoneticPr fontId="2"/>
  </si>
  <si>
    <t>楠丘(西脇市)</t>
    <rPh sb="0" eb="1">
      <t>クスノキ</t>
    </rPh>
    <rPh sb="1" eb="2">
      <t>オカ</t>
    </rPh>
    <rPh sb="3" eb="5">
      <t>ニシワキ</t>
    </rPh>
    <rPh sb="5" eb="6">
      <t>シ</t>
    </rPh>
    <phoneticPr fontId="2"/>
  </si>
  <si>
    <t>桜丘(西脇市)</t>
    <rPh sb="0" eb="2">
      <t>サクラガオカ</t>
    </rPh>
    <rPh sb="3" eb="6">
      <t>ニシワキシ</t>
    </rPh>
    <phoneticPr fontId="2"/>
  </si>
  <si>
    <t>三樹(三木市)</t>
    <rPh sb="0" eb="1">
      <t>サン</t>
    </rPh>
    <rPh sb="1" eb="2">
      <t>ジュ</t>
    </rPh>
    <rPh sb="3" eb="5">
      <t>ミキ</t>
    </rPh>
    <rPh sb="5" eb="6">
      <t>アカシシ</t>
    </rPh>
    <phoneticPr fontId="2"/>
  </si>
  <si>
    <t>平田(三木市)</t>
    <rPh sb="0" eb="2">
      <t>ヒラタ</t>
    </rPh>
    <rPh sb="3" eb="5">
      <t>ミキ</t>
    </rPh>
    <rPh sb="5" eb="6">
      <t>アカシシ</t>
    </rPh>
    <phoneticPr fontId="2"/>
  </si>
  <si>
    <t>三木(三木市)</t>
    <rPh sb="0" eb="2">
      <t>ミキ</t>
    </rPh>
    <rPh sb="3" eb="5">
      <t>ミキ</t>
    </rPh>
    <rPh sb="5" eb="6">
      <t>アカシシ</t>
    </rPh>
    <phoneticPr fontId="2"/>
  </si>
  <si>
    <t>別所(三木市)</t>
    <rPh sb="0" eb="2">
      <t>ベッショ</t>
    </rPh>
    <rPh sb="3" eb="5">
      <t>ミキ</t>
    </rPh>
    <rPh sb="5" eb="6">
      <t>アカシシ</t>
    </rPh>
    <phoneticPr fontId="2"/>
  </si>
  <si>
    <t>志染(三木市)</t>
    <rPh sb="0" eb="2">
      <t>シジミ</t>
    </rPh>
    <rPh sb="3" eb="5">
      <t>ミキ</t>
    </rPh>
    <rPh sb="5" eb="6">
      <t>アカシシ</t>
    </rPh>
    <phoneticPr fontId="2"/>
  </si>
  <si>
    <t>口吉川(三木市)</t>
    <rPh sb="0" eb="1">
      <t>クチ</t>
    </rPh>
    <rPh sb="1" eb="3">
      <t>ヨカワ</t>
    </rPh>
    <rPh sb="4" eb="6">
      <t>ミキ</t>
    </rPh>
    <rPh sb="6" eb="7">
      <t>アカシシ</t>
    </rPh>
    <phoneticPr fontId="2"/>
  </si>
  <si>
    <t>豊地(三木市)</t>
    <rPh sb="0" eb="2">
      <t>トヨチ</t>
    </rPh>
    <rPh sb="3" eb="5">
      <t>ミキ</t>
    </rPh>
    <rPh sb="5" eb="6">
      <t>アカシシ</t>
    </rPh>
    <phoneticPr fontId="2"/>
  </si>
  <si>
    <t>緑が丘(三木市)</t>
    <rPh sb="0" eb="1">
      <t>ミドリ</t>
    </rPh>
    <rPh sb="2" eb="3">
      <t>オカ</t>
    </rPh>
    <rPh sb="4" eb="7">
      <t>ミキシ</t>
    </rPh>
    <phoneticPr fontId="2"/>
  </si>
  <si>
    <t>緑が丘東(三木市)</t>
    <rPh sb="0" eb="1">
      <t>ミドリ</t>
    </rPh>
    <rPh sb="2" eb="3">
      <t>オカ</t>
    </rPh>
    <rPh sb="3" eb="4">
      <t>ヒガシ</t>
    </rPh>
    <rPh sb="5" eb="8">
      <t>ミキシ</t>
    </rPh>
    <phoneticPr fontId="2"/>
  </si>
  <si>
    <t>自由が丘(三木市)</t>
    <rPh sb="0" eb="4">
      <t>ジユウガオカ</t>
    </rPh>
    <rPh sb="5" eb="7">
      <t>ミキ</t>
    </rPh>
    <rPh sb="7" eb="8">
      <t>アカシシ</t>
    </rPh>
    <phoneticPr fontId="2"/>
  </si>
  <si>
    <t>自由が丘東(三木市)</t>
    <rPh sb="0" eb="4">
      <t>ジユウガオカ</t>
    </rPh>
    <rPh sb="4" eb="5">
      <t>ヒガシ</t>
    </rPh>
    <rPh sb="6" eb="8">
      <t>ミキ</t>
    </rPh>
    <rPh sb="8" eb="9">
      <t>アカシシ</t>
    </rPh>
    <phoneticPr fontId="2"/>
  </si>
  <si>
    <t>広野(三木市)</t>
    <rPh sb="0" eb="2">
      <t>ヒロノ</t>
    </rPh>
    <rPh sb="3" eb="5">
      <t>ミキ</t>
    </rPh>
    <rPh sb="5" eb="6">
      <t>アカシシ</t>
    </rPh>
    <phoneticPr fontId="2"/>
  </si>
  <si>
    <t>吉川(三木市)</t>
    <rPh sb="0" eb="2">
      <t>ヨカワ</t>
    </rPh>
    <rPh sb="3" eb="5">
      <t>ミキ</t>
    </rPh>
    <rPh sb="5" eb="6">
      <t>アカシシ</t>
    </rPh>
    <phoneticPr fontId="2"/>
  </si>
  <si>
    <t>三木JRC(三木市)</t>
    <rPh sb="0" eb="2">
      <t>ミキ</t>
    </rPh>
    <rPh sb="6" eb="8">
      <t>ミキ</t>
    </rPh>
    <rPh sb="8" eb="9">
      <t>シ</t>
    </rPh>
    <phoneticPr fontId="2"/>
  </si>
  <si>
    <t>三木陸上(三木市)</t>
    <rPh sb="0" eb="2">
      <t>ミキ</t>
    </rPh>
    <rPh sb="2" eb="4">
      <t>リクジョウ</t>
    </rPh>
    <rPh sb="5" eb="7">
      <t>ミキ</t>
    </rPh>
    <rPh sb="7" eb="8">
      <t>シ</t>
    </rPh>
    <phoneticPr fontId="2"/>
  </si>
  <si>
    <t>ﾐｷﾘｸｼﾞｮｳ</t>
  </si>
  <si>
    <t>砥堀(姫路市)</t>
    <rPh sb="0" eb="2">
      <t>トホリ</t>
    </rPh>
    <rPh sb="3" eb="6">
      <t>ヒメジシ</t>
    </rPh>
    <phoneticPr fontId="2"/>
  </si>
  <si>
    <t>水上(姫路市)</t>
    <rPh sb="0" eb="2">
      <t>ミズカミ</t>
    </rPh>
    <rPh sb="3" eb="6">
      <t>ヒメジシ</t>
    </rPh>
    <phoneticPr fontId="2"/>
  </si>
  <si>
    <t>増位(姫路市)</t>
    <rPh sb="0" eb="1">
      <t>マ</t>
    </rPh>
    <rPh sb="1" eb="2">
      <t>イ</t>
    </rPh>
    <rPh sb="3" eb="6">
      <t>ヒメジシ</t>
    </rPh>
    <phoneticPr fontId="2"/>
  </si>
  <si>
    <t>広峰(姫路市)</t>
    <rPh sb="0" eb="1">
      <t>ヒロ</t>
    </rPh>
    <rPh sb="1" eb="2">
      <t>ミネ</t>
    </rPh>
    <rPh sb="3" eb="6">
      <t>ヒメジシ</t>
    </rPh>
    <phoneticPr fontId="2"/>
  </si>
  <si>
    <t>城北(姫路市)</t>
    <rPh sb="0" eb="2">
      <t>ジョウホク</t>
    </rPh>
    <rPh sb="3" eb="6">
      <t>ヒメジシ</t>
    </rPh>
    <phoneticPr fontId="2"/>
  </si>
  <si>
    <t>野里(姫路市)</t>
    <rPh sb="0" eb="2">
      <t>ノザト</t>
    </rPh>
    <rPh sb="3" eb="6">
      <t>ヒメジシ</t>
    </rPh>
    <phoneticPr fontId="2"/>
  </si>
  <si>
    <t>城乾(姫路市)</t>
    <rPh sb="0" eb="1">
      <t>シロ</t>
    </rPh>
    <rPh sb="1" eb="2">
      <t>イヌイ</t>
    </rPh>
    <rPh sb="3" eb="6">
      <t>ヒメジシ</t>
    </rPh>
    <phoneticPr fontId="2"/>
  </si>
  <si>
    <t>城西(姫路市)</t>
    <rPh sb="0" eb="2">
      <t>ジョウサイ</t>
    </rPh>
    <rPh sb="3" eb="6">
      <t>ヒメジシ</t>
    </rPh>
    <phoneticPr fontId="2"/>
  </si>
  <si>
    <t>安室東(姫路市)</t>
    <rPh sb="0" eb="2">
      <t>ヤスムロ</t>
    </rPh>
    <rPh sb="2" eb="3">
      <t>ヒガシ</t>
    </rPh>
    <rPh sb="4" eb="7">
      <t>ヒメジシ</t>
    </rPh>
    <phoneticPr fontId="2"/>
  </si>
  <si>
    <t>安室(姫路市)</t>
    <rPh sb="0" eb="2">
      <t>ヤスムロ</t>
    </rPh>
    <rPh sb="3" eb="6">
      <t>ヒメジシ</t>
    </rPh>
    <phoneticPr fontId="2"/>
  </si>
  <si>
    <t>高岡(姫路市)</t>
    <rPh sb="0" eb="2">
      <t>タカオカ</t>
    </rPh>
    <rPh sb="3" eb="6">
      <t>ヒメジシ</t>
    </rPh>
    <phoneticPr fontId="2"/>
  </si>
  <si>
    <t>高岡西(姫路市)</t>
    <rPh sb="0" eb="3">
      <t>タカオカニシ</t>
    </rPh>
    <rPh sb="4" eb="7">
      <t>ヒメジシ</t>
    </rPh>
    <phoneticPr fontId="2"/>
  </si>
  <si>
    <t>曽左(姫路市)</t>
    <rPh sb="0" eb="1">
      <t>ソ</t>
    </rPh>
    <rPh sb="1" eb="2">
      <t>ヒダリ</t>
    </rPh>
    <rPh sb="3" eb="6">
      <t>ヒメジシ</t>
    </rPh>
    <phoneticPr fontId="2"/>
  </si>
  <si>
    <t>峰相(姫路市)</t>
    <rPh sb="0" eb="1">
      <t>ミネ</t>
    </rPh>
    <rPh sb="1" eb="2">
      <t>アイ</t>
    </rPh>
    <rPh sb="3" eb="6">
      <t>ヒメジシ</t>
    </rPh>
    <phoneticPr fontId="2"/>
  </si>
  <si>
    <t>白鳥(姫路市)</t>
    <rPh sb="0" eb="2">
      <t>ハクチョウ</t>
    </rPh>
    <rPh sb="3" eb="6">
      <t>ヒメジシ</t>
    </rPh>
    <phoneticPr fontId="2"/>
  </si>
  <si>
    <t>青山(姫路市)</t>
    <rPh sb="0" eb="2">
      <t>アオヤマ</t>
    </rPh>
    <rPh sb="3" eb="6">
      <t>ヒメジシ</t>
    </rPh>
    <phoneticPr fontId="2"/>
  </si>
  <si>
    <t>東(姫路市)</t>
    <rPh sb="0" eb="1">
      <t>ヒガシ</t>
    </rPh>
    <rPh sb="2" eb="5">
      <t>ヒメジシ</t>
    </rPh>
    <phoneticPr fontId="2"/>
  </si>
  <si>
    <t>城東(姫路市)</t>
    <rPh sb="0" eb="2">
      <t>ジョウトウ</t>
    </rPh>
    <rPh sb="3" eb="6">
      <t>ヒメジシ</t>
    </rPh>
    <phoneticPr fontId="2"/>
  </si>
  <si>
    <t>白鷺小中(姫路市)</t>
    <rPh sb="0" eb="1">
      <t>シロ</t>
    </rPh>
    <rPh sb="1" eb="2">
      <t>サギ</t>
    </rPh>
    <rPh sb="2" eb="4">
      <t>ショウチュウ</t>
    </rPh>
    <rPh sb="5" eb="8">
      <t>ヒメジシ</t>
    </rPh>
    <phoneticPr fontId="2"/>
  </si>
  <si>
    <t>船場(姫路市)</t>
    <rPh sb="0" eb="2">
      <t>センバ</t>
    </rPh>
    <rPh sb="3" eb="6">
      <t>ヒメジシ</t>
    </rPh>
    <phoneticPr fontId="2"/>
  </si>
  <si>
    <t>城陽(姫路市)</t>
    <rPh sb="0" eb="2">
      <t>ジョウヨウ</t>
    </rPh>
    <rPh sb="3" eb="6">
      <t>ヒメジシ</t>
    </rPh>
    <phoneticPr fontId="2"/>
  </si>
  <si>
    <t>手柄(姫路市)</t>
    <rPh sb="0" eb="2">
      <t>テガラ</t>
    </rPh>
    <rPh sb="3" eb="6">
      <t>ヒメジシ</t>
    </rPh>
    <phoneticPr fontId="2"/>
  </si>
  <si>
    <t>荒川(姫路市)</t>
    <rPh sb="0" eb="2">
      <t>アラカワ</t>
    </rPh>
    <rPh sb="3" eb="6">
      <t>ヒメジシ</t>
    </rPh>
    <phoneticPr fontId="2"/>
  </si>
  <si>
    <t>八木(姫路市)</t>
    <rPh sb="0" eb="2">
      <t>ヤギ</t>
    </rPh>
    <rPh sb="3" eb="6">
      <t>ヒメジシ</t>
    </rPh>
    <phoneticPr fontId="2"/>
  </si>
  <si>
    <t>糸引(姫路市)</t>
    <rPh sb="0" eb="1">
      <t>イト</t>
    </rPh>
    <rPh sb="1" eb="2">
      <t>イン</t>
    </rPh>
    <rPh sb="3" eb="6">
      <t>ヒメジシ</t>
    </rPh>
    <phoneticPr fontId="2"/>
  </si>
  <si>
    <t>白浜(姫路市)</t>
    <rPh sb="0" eb="2">
      <t>シラハマ</t>
    </rPh>
    <rPh sb="3" eb="6">
      <t>ヒメジシ</t>
    </rPh>
    <phoneticPr fontId="2"/>
  </si>
  <si>
    <t>妻鹿(姫路市)</t>
    <rPh sb="0" eb="2">
      <t>メガ</t>
    </rPh>
    <rPh sb="3" eb="6">
      <t>ヒメジシ</t>
    </rPh>
    <phoneticPr fontId="2"/>
  </si>
  <si>
    <t>高浜(姫路市)</t>
    <rPh sb="0" eb="2">
      <t>タカハマ</t>
    </rPh>
    <rPh sb="3" eb="6">
      <t>ヒメジシ</t>
    </rPh>
    <phoneticPr fontId="2"/>
  </si>
  <si>
    <t>飾磨(姫路市)</t>
    <rPh sb="0" eb="2">
      <t>シカマ</t>
    </rPh>
    <rPh sb="3" eb="6">
      <t>ヒメジシ</t>
    </rPh>
    <phoneticPr fontId="2"/>
  </si>
  <si>
    <t>津田(姫路市)</t>
    <rPh sb="0" eb="2">
      <t>ツダ</t>
    </rPh>
    <rPh sb="3" eb="6">
      <t>ヒメジシ</t>
    </rPh>
    <phoneticPr fontId="2"/>
  </si>
  <si>
    <t>英賀保(姫路市)</t>
    <rPh sb="0" eb="1">
      <t>エイ</t>
    </rPh>
    <rPh sb="1" eb="2">
      <t>ガ</t>
    </rPh>
    <rPh sb="2" eb="3">
      <t>ホケン</t>
    </rPh>
    <rPh sb="4" eb="7">
      <t>ヒメジシ</t>
    </rPh>
    <phoneticPr fontId="2"/>
  </si>
  <si>
    <t>八幡(姫路市)</t>
    <rPh sb="0" eb="2">
      <t>ヤハタ</t>
    </rPh>
    <rPh sb="3" eb="6">
      <t>ヒメジシ</t>
    </rPh>
    <phoneticPr fontId="2"/>
  </si>
  <si>
    <t>広畑(姫路市)</t>
    <rPh sb="0" eb="2">
      <t>ヒロハタ</t>
    </rPh>
    <rPh sb="3" eb="6">
      <t>ヒメジシ</t>
    </rPh>
    <phoneticPr fontId="2"/>
  </si>
  <si>
    <t>広畑第二(姫路市)</t>
    <rPh sb="0" eb="2">
      <t>ヒロハタ</t>
    </rPh>
    <rPh sb="2" eb="4">
      <t>ダイニ</t>
    </rPh>
    <rPh sb="5" eb="8">
      <t>ヒメジシ</t>
    </rPh>
    <phoneticPr fontId="2"/>
  </si>
  <si>
    <t>大津(姫路市)</t>
    <rPh sb="0" eb="2">
      <t>オオツ</t>
    </rPh>
    <rPh sb="3" eb="6">
      <t>ヒメジシ</t>
    </rPh>
    <phoneticPr fontId="2"/>
  </si>
  <si>
    <t>南大津(姫路市)</t>
    <rPh sb="0" eb="1">
      <t>ミナミ</t>
    </rPh>
    <rPh sb="1" eb="3">
      <t>オオツ</t>
    </rPh>
    <rPh sb="4" eb="7">
      <t>ヒメジシ</t>
    </rPh>
    <phoneticPr fontId="2"/>
  </si>
  <si>
    <t>大津茂(姫路市)</t>
    <rPh sb="0" eb="2">
      <t>オオツ</t>
    </rPh>
    <rPh sb="2" eb="3">
      <t>モ</t>
    </rPh>
    <rPh sb="4" eb="7">
      <t>ヒメジシ</t>
    </rPh>
    <phoneticPr fontId="2"/>
  </si>
  <si>
    <t>網干(姫路市)</t>
    <rPh sb="0" eb="2">
      <t>アボシ</t>
    </rPh>
    <rPh sb="3" eb="6">
      <t>ヒメジシ</t>
    </rPh>
    <phoneticPr fontId="2"/>
  </si>
  <si>
    <t>網干西(姫路市)</t>
    <rPh sb="0" eb="2">
      <t>アボシ</t>
    </rPh>
    <rPh sb="2" eb="3">
      <t>ニシ</t>
    </rPh>
    <rPh sb="4" eb="7">
      <t>ヒメジシ</t>
    </rPh>
    <phoneticPr fontId="2"/>
  </si>
  <si>
    <t>勝原(姫路市)</t>
    <rPh sb="0" eb="2">
      <t>カツハラ</t>
    </rPh>
    <rPh sb="3" eb="6">
      <t>ヒメジシ</t>
    </rPh>
    <phoneticPr fontId="2"/>
  </si>
  <si>
    <t>旭陽(姫路市)</t>
    <rPh sb="0" eb="1">
      <t>アサヒ</t>
    </rPh>
    <rPh sb="1" eb="2">
      <t>ヨウ</t>
    </rPh>
    <rPh sb="3" eb="6">
      <t>ヒメジシ</t>
    </rPh>
    <phoneticPr fontId="2"/>
  </si>
  <si>
    <t>余部(姫路市)</t>
    <rPh sb="0" eb="2">
      <t>ヨベ</t>
    </rPh>
    <rPh sb="3" eb="6">
      <t>ヒメジシ</t>
    </rPh>
    <phoneticPr fontId="2"/>
  </si>
  <si>
    <t>船津(姫路市)</t>
    <rPh sb="0" eb="2">
      <t>フナツ</t>
    </rPh>
    <rPh sb="3" eb="6">
      <t>ヒメジシ</t>
    </rPh>
    <phoneticPr fontId="2"/>
  </si>
  <si>
    <t>山田(姫路市)</t>
    <rPh sb="0" eb="2">
      <t>ヤマダ</t>
    </rPh>
    <rPh sb="3" eb="6">
      <t>ヒメジシ</t>
    </rPh>
    <phoneticPr fontId="2"/>
  </si>
  <si>
    <t>豊富小中(姫路市)</t>
    <rPh sb="0" eb="2">
      <t>トヨトミ</t>
    </rPh>
    <rPh sb="2" eb="4">
      <t>ショウチュウ</t>
    </rPh>
    <rPh sb="5" eb="8">
      <t>ヒメジシ</t>
    </rPh>
    <phoneticPr fontId="2"/>
  </si>
  <si>
    <t>谷外(姫路市)</t>
    <rPh sb="0" eb="1">
      <t>タニ</t>
    </rPh>
    <rPh sb="1" eb="2">
      <t>ソト</t>
    </rPh>
    <rPh sb="3" eb="6">
      <t>ヒメジシ</t>
    </rPh>
    <phoneticPr fontId="2"/>
  </si>
  <si>
    <t>花田(姫路市)</t>
    <rPh sb="0" eb="2">
      <t>ハナダ</t>
    </rPh>
    <rPh sb="3" eb="6">
      <t>ヒメジシ</t>
    </rPh>
    <phoneticPr fontId="2"/>
  </si>
  <si>
    <t>御国野(姫路市)</t>
    <rPh sb="0" eb="3">
      <t>ミクニノ</t>
    </rPh>
    <rPh sb="4" eb="7">
      <t>ヒメジシ</t>
    </rPh>
    <phoneticPr fontId="2"/>
  </si>
  <si>
    <t>四郷学院(姫路市)</t>
    <rPh sb="0" eb="2">
      <t>シゴウ</t>
    </rPh>
    <rPh sb="2" eb="4">
      <t>ガクイン</t>
    </rPh>
    <rPh sb="5" eb="8">
      <t>ヒメジシ</t>
    </rPh>
    <phoneticPr fontId="2"/>
  </si>
  <si>
    <t>別所(姫路市)</t>
    <rPh sb="0" eb="2">
      <t>ベッショ</t>
    </rPh>
    <rPh sb="3" eb="6">
      <t>ヒメジシ</t>
    </rPh>
    <phoneticPr fontId="2"/>
  </si>
  <si>
    <t>的形(姫路市)</t>
    <rPh sb="0" eb="2">
      <t>マトガタ</t>
    </rPh>
    <rPh sb="3" eb="6">
      <t>ヒメジシ</t>
    </rPh>
    <phoneticPr fontId="2"/>
  </si>
  <si>
    <t>大塩(姫路市)</t>
    <rPh sb="0" eb="2">
      <t>オオシオ</t>
    </rPh>
    <rPh sb="3" eb="6">
      <t>ヒメジシ</t>
    </rPh>
    <phoneticPr fontId="2"/>
  </si>
  <si>
    <t>林田(姫路市)</t>
    <rPh sb="0" eb="2">
      <t>ハヤシダ</t>
    </rPh>
    <rPh sb="3" eb="6">
      <t>ヒメジシ</t>
    </rPh>
    <phoneticPr fontId="2"/>
  </si>
  <si>
    <t>伊勢(姫路市)</t>
    <rPh sb="0" eb="2">
      <t>イセ</t>
    </rPh>
    <rPh sb="3" eb="6">
      <t>ヒメジシ</t>
    </rPh>
    <phoneticPr fontId="2"/>
  </si>
  <si>
    <t>家島(姫路市)</t>
    <rPh sb="0" eb="2">
      <t>イエシマ</t>
    </rPh>
    <rPh sb="3" eb="6">
      <t>ヒメジシ</t>
    </rPh>
    <phoneticPr fontId="2"/>
  </si>
  <si>
    <t>坊勢(姫路市)</t>
    <rPh sb="0" eb="1">
      <t>ボウ</t>
    </rPh>
    <rPh sb="1" eb="2">
      <t>セイ</t>
    </rPh>
    <rPh sb="3" eb="6">
      <t>ヒメジシ</t>
    </rPh>
    <phoneticPr fontId="2"/>
  </si>
  <si>
    <t>置塩(姫路市)</t>
    <rPh sb="0" eb="2">
      <t>オキシオ</t>
    </rPh>
    <rPh sb="3" eb="6">
      <t>ヒメジシ</t>
    </rPh>
    <phoneticPr fontId="2"/>
  </si>
  <si>
    <t>ｵｷｼｵ</t>
  </si>
  <si>
    <t>古知(姫路市)</t>
    <rPh sb="0" eb="1">
      <t>コ</t>
    </rPh>
    <rPh sb="1" eb="2">
      <t>チ</t>
    </rPh>
    <rPh sb="3" eb="6">
      <t>ヒメジシ</t>
    </rPh>
    <phoneticPr fontId="2"/>
  </si>
  <si>
    <t>前之庄(姫路市)</t>
    <rPh sb="0" eb="3">
      <t>マエノショウ</t>
    </rPh>
    <rPh sb="4" eb="7">
      <t>ヒメジシ</t>
    </rPh>
    <phoneticPr fontId="2"/>
  </si>
  <si>
    <t>莇野(姫路市)</t>
    <rPh sb="0" eb="2">
      <t>アゾノ</t>
    </rPh>
    <rPh sb="3" eb="6">
      <t>ヒメジシ</t>
    </rPh>
    <phoneticPr fontId="2"/>
  </si>
  <si>
    <t>ｱｿﾞﾉ</t>
  </si>
  <si>
    <t>菅生(姫路市)</t>
    <rPh sb="0" eb="2">
      <t>スゴウ</t>
    </rPh>
    <rPh sb="3" eb="6">
      <t>ヒメジシ</t>
    </rPh>
    <phoneticPr fontId="2"/>
  </si>
  <si>
    <t>香呂(姫路市)</t>
    <rPh sb="0" eb="1">
      <t>カオル</t>
    </rPh>
    <rPh sb="1" eb="2">
      <t>ロ</t>
    </rPh>
    <rPh sb="3" eb="6">
      <t>ヒメジシ</t>
    </rPh>
    <phoneticPr fontId="2"/>
  </si>
  <si>
    <t>中寺(姫路市)</t>
    <rPh sb="0" eb="2">
      <t>ナカデラ</t>
    </rPh>
    <rPh sb="3" eb="6">
      <t>ヒメジシ</t>
    </rPh>
    <phoneticPr fontId="2"/>
  </si>
  <si>
    <t>香呂南(姫路市)</t>
    <rPh sb="0" eb="1">
      <t>カオル</t>
    </rPh>
    <rPh sb="1" eb="2">
      <t>ロ</t>
    </rPh>
    <rPh sb="2" eb="3">
      <t>ミナミ</t>
    </rPh>
    <rPh sb="4" eb="7">
      <t>ヒメジシ</t>
    </rPh>
    <phoneticPr fontId="2"/>
  </si>
  <si>
    <t>安富南(姫路市)</t>
    <rPh sb="0" eb="2">
      <t>ヤストミ</t>
    </rPh>
    <rPh sb="2" eb="3">
      <t>ミナミ</t>
    </rPh>
    <rPh sb="4" eb="7">
      <t>ヒメジシ</t>
    </rPh>
    <phoneticPr fontId="2"/>
  </si>
  <si>
    <t>安室RC(姫路市)</t>
    <rPh sb="0" eb="2">
      <t>アムロ</t>
    </rPh>
    <rPh sb="5" eb="8">
      <t>ヒメジシ</t>
    </rPh>
    <phoneticPr fontId="2"/>
  </si>
  <si>
    <t>姫路市陸上(姫路市)</t>
    <rPh sb="0" eb="3">
      <t>ヒメジシ</t>
    </rPh>
    <rPh sb="3" eb="5">
      <t>リクジョウ</t>
    </rPh>
    <rPh sb="6" eb="9">
      <t>ヒメジシ</t>
    </rPh>
    <phoneticPr fontId="2"/>
  </si>
  <si>
    <t>青山RC(姫路市)</t>
    <rPh sb="0" eb="4">
      <t>アオヤマrc</t>
    </rPh>
    <rPh sb="5" eb="8">
      <t>ヒメジシ</t>
    </rPh>
    <phoneticPr fontId="2"/>
  </si>
  <si>
    <t>ｱｵﾔﾏRC</t>
  </si>
  <si>
    <t>IRC(姫路市)</t>
    <rPh sb="4" eb="7">
      <t>ヒメジシ</t>
    </rPh>
    <phoneticPr fontId="2"/>
  </si>
  <si>
    <t>ｱｲRC</t>
  </si>
  <si>
    <t>神崎(神崎郡)</t>
    <rPh sb="0" eb="2">
      <t>カンザキ</t>
    </rPh>
    <rPh sb="3" eb="5">
      <t>カンザキ</t>
    </rPh>
    <rPh sb="5" eb="6">
      <t>グン</t>
    </rPh>
    <phoneticPr fontId="2"/>
  </si>
  <si>
    <t>寺前(神崎郡)</t>
    <rPh sb="0" eb="2">
      <t>テラマエ</t>
    </rPh>
    <rPh sb="3" eb="6">
      <t>カンザキグン</t>
    </rPh>
    <phoneticPr fontId="2"/>
  </si>
  <si>
    <t>長谷(神崎郡)</t>
    <rPh sb="0" eb="2">
      <t>ハセ</t>
    </rPh>
    <rPh sb="3" eb="6">
      <t>カンザキグン</t>
    </rPh>
    <phoneticPr fontId="2"/>
  </si>
  <si>
    <t>川辺(神崎郡)</t>
    <rPh sb="0" eb="2">
      <t>カワベ</t>
    </rPh>
    <rPh sb="3" eb="6">
      <t>カンザキグン</t>
    </rPh>
    <phoneticPr fontId="2"/>
  </si>
  <si>
    <t>瀬加(神崎郡)</t>
    <rPh sb="0" eb="1">
      <t>セ</t>
    </rPh>
    <rPh sb="1" eb="2">
      <t>カ</t>
    </rPh>
    <rPh sb="3" eb="6">
      <t>カンザキグン</t>
    </rPh>
    <phoneticPr fontId="2"/>
  </si>
  <si>
    <t>甘地(神崎郡)</t>
    <rPh sb="0" eb="2">
      <t>アマジ</t>
    </rPh>
    <rPh sb="3" eb="6">
      <t>カンザキグン</t>
    </rPh>
    <phoneticPr fontId="2"/>
  </si>
  <si>
    <t>鶴居(神崎郡)</t>
    <rPh sb="0" eb="2">
      <t>ツルイ</t>
    </rPh>
    <rPh sb="3" eb="6">
      <t>カンザキグン</t>
    </rPh>
    <phoneticPr fontId="2"/>
  </si>
  <si>
    <t>福崎(神崎郡)</t>
    <rPh sb="0" eb="2">
      <t>フクサキ</t>
    </rPh>
    <rPh sb="3" eb="6">
      <t>カンザキグン</t>
    </rPh>
    <phoneticPr fontId="2"/>
  </si>
  <si>
    <t>高岡(神崎郡)</t>
    <rPh sb="0" eb="2">
      <t>タカオカ</t>
    </rPh>
    <rPh sb="3" eb="6">
      <t>カンザキグン</t>
    </rPh>
    <phoneticPr fontId="2"/>
  </si>
  <si>
    <t>田原(神崎郡)</t>
    <rPh sb="0" eb="2">
      <t>タハラ</t>
    </rPh>
    <rPh sb="3" eb="6">
      <t>カンザキグン</t>
    </rPh>
    <phoneticPr fontId="2"/>
  </si>
  <si>
    <t>八千種(神崎郡)</t>
    <rPh sb="0" eb="1">
      <t>ハチ</t>
    </rPh>
    <rPh sb="1" eb="2">
      <t>セン</t>
    </rPh>
    <rPh sb="2" eb="3">
      <t>シュ</t>
    </rPh>
    <rPh sb="4" eb="7">
      <t>カンザキグン</t>
    </rPh>
    <phoneticPr fontId="2"/>
  </si>
  <si>
    <t>神河陸上(神崎郡)</t>
    <rPh sb="0" eb="2">
      <t>カミカワ</t>
    </rPh>
    <rPh sb="2" eb="4">
      <t>リクジョウ</t>
    </rPh>
    <rPh sb="5" eb="8">
      <t>カンザキグン</t>
    </rPh>
    <phoneticPr fontId="2"/>
  </si>
  <si>
    <t>那波(相生市)</t>
    <rPh sb="0" eb="2">
      <t>ナバ</t>
    </rPh>
    <rPh sb="3" eb="5">
      <t>アイオイ</t>
    </rPh>
    <rPh sb="5" eb="6">
      <t>シ</t>
    </rPh>
    <phoneticPr fontId="2"/>
  </si>
  <si>
    <t>双葉(相生市)</t>
    <rPh sb="0" eb="2">
      <t>フタバ</t>
    </rPh>
    <rPh sb="3" eb="5">
      <t>アイオイ</t>
    </rPh>
    <rPh sb="5" eb="6">
      <t>シ</t>
    </rPh>
    <phoneticPr fontId="2"/>
  </si>
  <si>
    <t>中央(相生市)</t>
    <rPh sb="0" eb="2">
      <t>チュウオウ</t>
    </rPh>
    <rPh sb="3" eb="5">
      <t>アイオイ</t>
    </rPh>
    <rPh sb="5" eb="6">
      <t>シ</t>
    </rPh>
    <phoneticPr fontId="2"/>
  </si>
  <si>
    <t>若狭野(相生市)</t>
    <rPh sb="0" eb="2">
      <t>ワカサ</t>
    </rPh>
    <rPh sb="2" eb="3">
      <t>ノ</t>
    </rPh>
    <rPh sb="4" eb="6">
      <t>アイオイ</t>
    </rPh>
    <rPh sb="6" eb="7">
      <t>シ</t>
    </rPh>
    <phoneticPr fontId="2"/>
  </si>
  <si>
    <t>矢野(相生市)</t>
    <rPh sb="0" eb="2">
      <t>ヤノ</t>
    </rPh>
    <rPh sb="3" eb="5">
      <t>アイオイ</t>
    </rPh>
    <rPh sb="5" eb="6">
      <t>シ</t>
    </rPh>
    <phoneticPr fontId="2"/>
  </si>
  <si>
    <t>青葉台(相生市)</t>
    <rPh sb="0" eb="3">
      <t>アオバダイ</t>
    </rPh>
    <rPh sb="4" eb="6">
      <t>アイオイ</t>
    </rPh>
    <rPh sb="6" eb="7">
      <t>シ</t>
    </rPh>
    <phoneticPr fontId="2"/>
  </si>
  <si>
    <t>相生陸上(相生市)</t>
    <rPh sb="0" eb="2">
      <t>アイオイ</t>
    </rPh>
    <rPh sb="2" eb="4">
      <t>リクジョウ</t>
    </rPh>
    <rPh sb="5" eb="7">
      <t>アイオイ</t>
    </rPh>
    <rPh sb="7" eb="8">
      <t>シ</t>
    </rPh>
    <phoneticPr fontId="2"/>
  </si>
  <si>
    <t>赤穂(赤穂市)</t>
    <rPh sb="0" eb="2">
      <t>アコウ</t>
    </rPh>
    <rPh sb="3" eb="6">
      <t>アコウシ</t>
    </rPh>
    <phoneticPr fontId="2"/>
  </si>
  <si>
    <t>塩屋(赤穂市)</t>
    <rPh sb="0" eb="2">
      <t>シオヤ</t>
    </rPh>
    <rPh sb="3" eb="6">
      <t>アコウシ</t>
    </rPh>
    <phoneticPr fontId="2"/>
  </si>
  <si>
    <t>尾崎(赤穂市)</t>
    <rPh sb="0" eb="2">
      <t>オザキ</t>
    </rPh>
    <rPh sb="3" eb="6">
      <t>アコウシ</t>
    </rPh>
    <phoneticPr fontId="2"/>
  </si>
  <si>
    <t>御崎(赤穂市)</t>
    <rPh sb="0" eb="2">
      <t>ミサキ</t>
    </rPh>
    <rPh sb="3" eb="6">
      <t>アコウシ</t>
    </rPh>
    <phoneticPr fontId="2"/>
  </si>
  <si>
    <t>坂越(赤穂市)</t>
    <rPh sb="0" eb="2">
      <t>サコシ</t>
    </rPh>
    <rPh sb="3" eb="6">
      <t>アコウシ</t>
    </rPh>
    <phoneticPr fontId="2"/>
  </si>
  <si>
    <t>高雄(赤穂市)</t>
    <rPh sb="0" eb="2">
      <t>タカオ</t>
    </rPh>
    <rPh sb="3" eb="6">
      <t>アコウシ</t>
    </rPh>
    <phoneticPr fontId="2"/>
  </si>
  <si>
    <t>赤穂西(赤穂市)</t>
    <rPh sb="0" eb="2">
      <t>アコウ</t>
    </rPh>
    <rPh sb="2" eb="3">
      <t>ニシ</t>
    </rPh>
    <rPh sb="4" eb="7">
      <t>アコウシ</t>
    </rPh>
    <phoneticPr fontId="2"/>
  </si>
  <si>
    <t>城西(赤穂市)</t>
    <rPh sb="0" eb="2">
      <t>ジョウサイ</t>
    </rPh>
    <rPh sb="3" eb="6">
      <t>アコウシ</t>
    </rPh>
    <phoneticPr fontId="2"/>
  </si>
  <si>
    <t>龍野(たつの市)</t>
    <rPh sb="0" eb="2">
      <t>タツノ</t>
    </rPh>
    <phoneticPr fontId="2"/>
  </si>
  <si>
    <t>小宅(たつの市)</t>
    <rPh sb="0" eb="1">
      <t>コ</t>
    </rPh>
    <rPh sb="1" eb="2">
      <t>タク</t>
    </rPh>
    <phoneticPr fontId="2"/>
  </si>
  <si>
    <t>揖西東(たつの市)</t>
    <rPh sb="0" eb="1">
      <t>イ</t>
    </rPh>
    <rPh sb="1" eb="2">
      <t>ニシ</t>
    </rPh>
    <rPh sb="2" eb="3">
      <t>ヒガシ</t>
    </rPh>
    <phoneticPr fontId="2"/>
  </si>
  <si>
    <t>揖西西(たつの市)</t>
    <rPh sb="0" eb="1">
      <t>イ</t>
    </rPh>
    <rPh sb="1" eb="2">
      <t>ニシ</t>
    </rPh>
    <rPh sb="2" eb="3">
      <t>ニシ</t>
    </rPh>
    <phoneticPr fontId="2"/>
  </si>
  <si>
    <t>揖保(たつの市)</t>
    <rPh sb="0" eb="2">
      <t>イボ</t>
    </rPh>
    <phoneticPr fontId="2"/>
  </si>
  <si>
    <t>誉田(たつの市)</t>
    <rPh sb="0" eb="2">
      <t>ホンダ</t>
    </rPh>
    <phoneticPr fontId="2"/>
  </si>
  <si>
    <t>神岡(たつの市)</t>
    <rPh sb="0" eb="2">
      <t>カミオカ</t>
    </rPh>
    <phoneticPr fontId="2"/>
  </si>
  <si>
    <t>東栗栖(たつの市)</t>
    <rPh sb="0" eb="3">
      <t>ヒガシクリス</t>
    </rPh>
    <phoneticPr fontId="2"/>
  </si>
  <si>
    <t>香島(たつの市)</t>
    <rPh sb="0" eb="1">
      <t>カオリ</t>
    </rPh>
    <rPh sb="1" eb="2">
      <t>シマ</t>
    </rPh>
    <rPh sb="6" eb="7">
      <t>シ</t>
    </rPh>
    <phoneticPr fontId="2"/>
  </si>
  <si>
    <t>新宮(たつの市)</t>
    <rPh sb="0" eb="2">
      <t>シングウ</t>
    </rPh>
    <rPh sb="6" eb="7">
      <t>シ</t>
    </rPh>
    <phoneticPr fontId="2"/>
  </si>
  <si>
    <t>越部(たつの市)</t>
    <rPh sb="0" eb="2">
      <t>コシベ</t>
    </rPh>
    <phoneticPr fontId="2"/>
  </si>
  <si>
    <t>半田(たつの市)</t>
    <rPh sb="0" eb="2">
      <t>ハンダ</t>
    </rPh>
    <rPh sb="6" eb="7">
      <t>シ</t>
    </rPh>
    <phoneticPr fontId="2"/>
  </si>
  <si>
    <t>神部(たつの市)</t>
    <rPh sb="0" eb="2">
      <t>カンベ</t>
    </rPh>
    <phoneticPr fontId="2"/>
  </si>
  <si>
    <t>河内(たつの市)</t>
    <rPh sb="0" eb="2">
      <t>カワウチ</t>
    </rPh>
    <rPh sb="6" eb="7">
      <t>シ</t>
    </rPh>
    <phoneticPr fontId="2"/>
  </si>
  <si>
    <t>御津(たつの市)</t>
    <rPh sb="0" eb="2">
      <t>ミツ</t>
    </rPh>
    <phoneticPr fontId="2"/>
  </si>
  <si>
    <t>播磨高原東(たつの市)</t>
    <rPh sb="0" eb="2">
      <t>ハリマ</t>
    </rPh>
    <rPh sb="2" eb="4">
      <t>コウゲン</t>
    </rPh>
    <rPh sb="4" eb="5">
      <t>ヒガシ</t>
    </rPh>
    <phoneticPr fontId="2"/>
  </si>
  <si>
    <t>CRD(たつの市)</t>
  </si>
  <si>
    <t>ｼｰｱｰﾙﾃﾞｨ</t>
  </si>
  <si>
    <t>龍田(揖保郡)</t>
    <rPh sb="0" eb="2">
      <t>タツダ</t>
    </rPh>
    <rPh sb="3" eb="5">
      <t>イボ</t>
    </rPh>
    <rPh sb="5" eb="6">
      <t>グン</t>
    </rPh>
    <phoneticPr fontId="2"/>
  </si>
  <si>
    <t>斑鳩(揖保郡)</t>
    <rPh sb="0" eb="2">
      <t>イカルガ</t>
    </rPh>
    <rPh sb="3" eb="5">
      <t>イボ</t>
    </rPh>
    <rPh sb="5" eb="6">
      <t>グン</t>
    </rPh>
    <phoneticPr fontId="2"/>
  </si>
  <si>
    <t>太田(揖保郡)</t>
    <rPh sb="0" eb="2">
      <t>オオタ</t>
    </rPh>
    <rPh sb="3" eb="6">
      <t>イボグン</t>
    </rPh>
    <phoneticPr fontId="2"/>
  </si>
  <si>
    <t>石海(揖保郡)</t>
    <rPh sb="0" eb="1">
      <t>セッカイ</t>
    </rPh>
    <rPh sb="1" eb="2">
      <t>ウミ</t>
    </rPh>
    <rPh sb="3" eb="6">
      <t>イボグン</t>
    </rPh>
    <phoneticPr fontId="2"/>
  </si>
  <si>
    <t>上郡(赤穂郡)</t>
    <rPh sb="0" eb="2">
      <t>カミゴオリ</t>
    </rPh>
    <rPh sb="3" eb="5">
      <t>アコウ</t>
    </rPh>
    <rPh sb="5" eb="6">
      <t>グン</t>
    </rPh>
    <phoneticPr fontId="2"/>
  </si>
  <si>
    <t>高田(赤穂郡)</t>
    <rPh sb="0" eb="2">
      <t>タカタ</t>
    </rPh>
    <rPh sb="3" eb="5">
      <t>アコウ</t>
    </rPh>
    <rPh sb="5" eb="6">
      <t>グン</t>
    </rPh>
    <phoneticPr fontId="2"/>
  </si>
  <si>
    <t>山野里(赤穂郡)</t>
    <rPh sb="0" eb="2">
      <t>ヤマノ</t>
    </rPh>
    <rPh sb="2" eb="3">
      <t>サト</t>
    </rPh>
    <rPh sb="4" eb="6">
      <t>アコウ</t>
    </rPh>
    <rPh sb="6" eb="7">
      <t>グン</t>
    </rPh>
    <phoneticPr fontId="2"/>
  </si>
  <si>
    <t>佐用(佐用郡)</t>
    <rPh sb="0" eb="2">
      <t>サヨウ</t>
    </rPh>
    <rPh sb="3" eb="5">
      <t>サヨウ</t>
    </rPh>
    <rPh sb="5" eb="6">
      <t>グン</t>
    </rPh>
    <phoneticPr fontId="2"/>
  </si>
  <si>
    <t>ちくさRC(宍粟市)</t>
    <rPh sb="6" eb="8">
      <t>シソウ</t>
    </rPh>
    <rPh sb="8" eb="9">
      <t>シ</t>
    </rPh>
    <phoneticPr fontId="2"/>
  </si>
  <si>
    <t>山崎(宍粟市)</t>
    <rPh sb="0" eb="2">
      <t>ヤマサキ</t>
    </rPh>
    <rPh sb="3" eb="5">
      <t>シソウ</t>
    </rPh>
    <rPh sb="5" eb="6">
      <t>シ</t>
    </rPh>
    <phoneticPr fontId="2"/>
  </si>
  <si>
    <t>千種(宍粟市)</t>
    <rPh sb="0" eb="2">
      <t>チクサ</t>
    </rPh>
    <rPh sb="3" eb="5">
      <t>シソウ</t>
    </rPh>
    <rPh sb="5" eb="6">
      <t>シ</t>
    </rPh>
    <phoneticPr fontId="2"/>
  </si>
  <si>
    <t>三田(三田市)</t>
    <rPh sb="0" eb="2">
      <t>サンダ</t>
    </rPh>
    <rPh sb="3" eb="6">
      <t>サンダシ</t>
    </rPh>
    <phoneticPr fontId="2"/>
  </si>
  <si>
    <t>小野(三田市)</t>
    <rPh sb="0" eb="2">
      <t>オノ</t>
    </rPh>
    <rPh sb="3" eb="6">
      <t>サンダシ</t>
    </rPh>
    <phoneticPr fontId="2"/>
  </si>
  <si>
    <t>武庫(三田市)</t>
    <rPh sb="0" eb="2">
      <t>ムコ</t>
    </rPh>
    <rPh sb="3" eb="6">
      <t>サンダシ</t>
    </rPh>
    <phoneticPr fontId="2"/>
  </si>
  <si>
    <t>すずかけ台(三田市)</t>
    <rPh sb="4" eb="5">
      <t>ダイ</t>
    </rPh>
    <rPh sb="6" eb="9">
      <t>サンダシ</t>
    </rPh>
    <phoneticPr fontId="2"/>
  </si>
  <si>
    <t>狭間(三田市)</t>
    <rPh sb="0" eb="1">
      <t>サ</t>
    </rPh>
    <rPh sb="1" eb="2">
      <t>マ</t>
    </rPh>
    <rPh sb="3" eb="6">
      <t>サンダシ</t>
    </rPh>
    <phoneticPr fontId="2"/>
  </si>
  <si>
    <t>つつじが丘(三田市)</t>
    <rPh sb="4" eb="5">
      <t>オカ</t>
    </rPh>
    <rPh sb="6" eb="9">
      <t>サンダシ</t>
    </rPh>
    <phoneticPr fontId="2"/>
  </si>
  <si>
    <t>けやき台(三田市)</t>
    <rPh sb="3" eb="4">
      <t>ダイ</t>
    </rPh>
    <rPh sb="5" eb="8">
      <t>サンダシ</t>
    </rPh>
    <phoneticPr fontId="2"/>
  </si>
  <si>
    <t>城東(丹波篠山市)</t>
    <rPh sb="0" eb="2">
      <t>ジョウトウ</t>
    </rPh>
    <rPh sb="3" eb="5">
      <t>タンバ</t>
    </rPh>
    <rPh sb="5" eb="7">
      <t>ササヤマ</t>
    </rPh>
    <rPh sb="7" eb="8">
      <t>シ</t>
    </rPh>
    <phoneticPr fontId="2"/>
  </si>
  <si>
    <t>大山(丹波篠山市)</t>
    <rPh sb="0" eb="2">
      <t>オオヤマ</t>
    </rPh>
    <rPh sb="3" eb="5">
      <t>タンバ</t>
    </rPh>
    <rPh sb="5" eb="7">
      <t>ササヤマ</t>
    </rPh>
    <rPh sb="7" eb="8">
      <t>シ</t>
    </rPh>
    <phoneticPr fontId="2"/>
  </si>
  <si>
    <t>味間(丹波篠山市)</t>
    <rPh sb="0" eb="2">
      <t>アジマ</t>
    </rPh>
    <rPh sb="3" eb="5">
      <t>タンバ</t>
    </rPh>
    <rPh sb="5" eb="7">
      <t>ササヤマ</t>
    </rPh>
    <rPh sb="7" eb="8">
      <t>シ</t>
    </rPh>
    <phoneticPr fontId="2"/>
  </si>
  <si>
    <t>城南(丹波篠山市)</t>
    <rPh sb="0" eb="2">
      <t>ジョウナン</t>
    </rPh>
    <rPh sb="3" eb="5">
      <t>タンバ</t>
    </rPh>
    <rPh sb="5" eb="7">
      <t>ササヤマ</t>
    </rPh>
    <rPh sb="7" eb="8">
      <t>シ</t>
    </rPh>
    <phoneticPr fontId="2"/>
  </si>
  <si>
    <t>古市(丹波篠山市)</t>
    <rPh sb="0" eb="2">
      <t>フルイチ</t>
    </rPh>
    <rPh sb="3" eb="5">
      <t>タンバ</t>
    </rPh>
    <rPh sb="5" eb="7">
      <t>ササヤマ</t>
    </rPh>
    <rPh sb="7" eb="8">
      <t>シ</t>
    </rPh>
    <phoneticPr fontId="2"/>
  </si>
  <si>
    <t>崇広(丹波市)</t>
    <rPh sb="0" eb="1">
      <t>タカシ</t>
    </rPh>
    <rPh sb="1" eb="2">
      <t>ヒロ</t>
    </rPh>
    <phoneticPr fontId="2"/>
  </si>
  <si>
    <t>久下(丹波市)</t>
    <rPh sb="0" eb="2">
      <t>クゲ</t>
    </rPh>
    <phoneticPr fontId="2"/>
  </si>
  <si>
    <t>小川(丹波市)</t>
    <rPh sb="0" eb="2">
      <t>オガワ</t>
    </rPh>
    <phoneticPr fontId="2"/>
  </si>
  <si>
    <t>和田(丹波市)</t>
    <rPh sb="0" eb="2">
      <t>ワダ</t>
    </rPh>
    <phoneticPr fontId="2"/>
  </si>
  <si>
    <t>南(丹波市)</t>
    <rPh sb="0" eb="1">
      <t>ミナミ</t>
    </rPh>
    <phoneticPr fontId="2"/>
  </si>
  <si>
    <t>中央(丹波市)</t>
    <rPh sb="0" eb="2">
      <t>チュウオウ</t>
    </rPh>
    <phoneticPr fontId="2"/>
  </si>
  <si>
    <t>西(丹波市)</t>
    <rPh sb="0" eb="1">
      <t>ニシ</t>
    </rPh>
    <phoneticPr fontId="2"/>
  </si>
  <si>
    <t>北(丹波市)</t>
    <rPh sb="0" eb="1">
      <t>キタ</t>
    </rPh>
    <phoneticPr fontId="2"/>
  </si>
  <si>
    <t>東(丹波市)</t>
    <rPh sb="0" eb="1">
      <t>ヒガシ</t>
    </rPh>
    <phoneticPr fontId="2"/>
  </si>
  <si>
    <t>青垣(丹波市)</t>
    <rPh sb="0" eb="2">
      <t>アオガキ</t>
    </rPh>
    <phoneticPr fontId="2"/>
  </si>
  <si>
    <t>三輪(丹波市)</t>
    <rPh sb="0" eb="2">
      <t>ミワ</t>
    </rPh>
    <phoneticPr fontId="2"/>
  </si>
  <si>
    <t>春日部(丹波市)</t>
    <rPh sb="0" eb="3">
      <t>カスカベ</t>
    </rPh>
    <phoneticPr fontId="2"/>
  </si>
  <si>
    <t>大路(丹波市)</t>
    <rPh sb="0" eb="2">
      <t>オオジ</t>
    </rPh>
    <phoneticPr fontId="2"/>
  </si>
  <si>
    <t>船城(丹波市)</t>
    <rPh sb="0" eb="1">
      <t>フネ</t>
    </rPh>
    <rPh sb="1" eb="2">
      <t>シロ</t>
    </rPh>
    <phoneticPr fontId="2"/>
  </si>
  <si>
    <t>丹波JRC(丹波市)</t>
    <rPh sb="0" eb="2">
      <t>タンバ</t>
    </rPh>
    <phoneticPr fontId="2"/>
  </si>
  <si>
    <t>洲本第一(洲本市)</t>
    <rPh sb="0" eb="2">
      <t>スモト</t>
    </rPh>
    <rPh sb="2" eb="4">
      <t>ダイニ</t>
    </rPh>
    <rPh sb="5" eb="8">
      <t>スモトシ</t>
    </rPh>
    <phoneticPr fontId="2"/>
  </si>
  <si>
    <t>洲本第二(洲本市)</t>
    <rPh sb="0" eb="2">
      <t>スモト</t>
    </rPh>
    <rPh sb="2" eb="4">
      <t>タイジ</t>
    </rPh>
    <rPh sb="5" eb="8">
      <t>スモトシ</t>
    </rPh>
    <phoneticPr fontId="2"/>
  </si>
  <si>
    <t>洲本第三(洲本市)</t>
    <rPh sb="0" eb="2">
      <t>スモト</t>
    </rPh>
    <rPh sb="2" eb="4">
      <t>ダイサン</t>
    </rPh>
    <rPh sb="5" eb="8">
      <t>スモトシ</t>
    </rPh>
    <phoneticPr fontId="2"/>
  </si>
  <si>
    <t>加茂(洲本市)</t>
    <rPh sb="0" eb="2">
      <t>カモ</t>
    </rPh>
    <rPh sb="3" eb="6">
      <t>スモトシ</t>
    </rPh>
    <phoneticPr fontId="2"/>
  </si>
  <si>
    <t>大野(洲本市)</t>
    <rPh sb="0" eb="2">
      <t>オオノ</t>
    </rPh>
    <rPh sb="3" eb="6">
      <t>スモトシ</t>
    </rPh>
    <phoneticPr fontId="2"/>
  </si>
  <si>
    <t>由良(洲本市)</t>
    <rPh sb="0" eb="2">
      <t>ユラ</t>
    </rPh>
    <rPh sb="3" eb="6">
      <t>スモトシ</t>
    </rPh>
    <phoneticPr fontId="2"/>
  </si>
  <si>
    <t>中川原(洲本市)</t>
    <rPh sb="0" eb="3">
      <t>ナカガワラ</t>
    </rPh>
    <rPh sb="4" eb="7">
      <t>スモトシ</t>
    </rPh>
    <phoneticPr fontId="2"/>
  </si>
  <si>
    <t>安乎(洲本市)</t>
    <rPh sb="0" eb="2">
      <t>アイガ</t>
    </rPh>
    <rPh sb="3" eb="6">
      <t>スモトシ</t>
    </rPh>
    <phoneticPr fontId="2"/>
  </si>
  <si>
    <t>都志(洲本市)</t>
    <rPh sb="0" eb="1">
      <t>ト</t>
    </rPh>
    <rPh sb="1" eb="2">
      <t>シ</t>
    </rPh>
    <rPh sb="3" eb="6">
      <t>スモトシ</t>
    </rPh>
    <phoneticPr fontId="2"/>
  </si>
  <si>
    <t>鮎原(洲本市)</t>
    <rPh sb="0" eb="1">
      <t>アユ</t>
    </rPh>
    <rPh sb="1" eb="2">
      <t>ハラ</t>
    </rPh>
    <rPh sb="3" eb="6">
      <t>スモトシ</t>
    </rPh>
    <phoneticPr fontId="2"/>
  </si>
  <si>
    <t>広石(洲本市)</t>
    <rPh sb="0" eb="2">
      <t>ヒロイシ</t>
    </rPh>
    <rPh sb="3" eb="6">
      <t>スモトシ</t>
    </rPh>
    <phoneticPr fontId="2"/>
  </si>
  <si>
    <t>鳥飼(洲本市)</t>
    <rPh sb="0" eb="2">
      <t>トリガイ</t>
    </rPh>
    <rPh sb="3" eb="6">
      <t>スモトシ</t>
    </rPh>
    <phoneticPr fontId="2"/>
  </si>
  <si>
    <t>堺(洲本市)</t>
    <rPh sb="0" eb="1">
      <t>サカイ</t>
    </rPh>
    <rPh sb="2" eb="5">
      <t>スモトシ</t>
    </rPh>
    <phoneticPr fontId="2"/>
  </si>
  <si>
    <t>倭文(南あわじ市)</t>
    <rPh sb="0" eb="1">
      <t>ワ</t>
    </rPh>
    <rPh sb="1" eb="2">
      <t>ブン</t>
    </rPh>
    <phoneticPr fontId="2"/>
  </si>
  <si>
    <t>松帆(南あわじ市)</t>
    <rPh sb="0" eb="1">
      <t>マツ</t>
    </rPh>
    <rPh sb="1" eb="2">
      <t>ホ</t>
    </rPh>
    <phoneticPr fontId="2"/>
  </si>
  <si>
    <t>湊(南あわじ市)</t>
    <rPh sb="0" eb="1">
      <t>ミナト</t>
    </rPh>
    <phoneticPr fontId="2"/>
  </si>
  <si>
    <t>辰美(南あわじ市)</t>
    <rPh sb="0" eb="2">
      <t>タツミ</t>
    </rPh>
    <phoneticPr fontId="2"/>
  </si>
  <si>
    <t>榎列(南あわじ市)</t>
    <rPh sb="0" eb="1">
      <t>エナミ</t>
    </rPh>
    <rPh sb="1" eb="2">
      <t>レツ</t>
    </rPh>
    <phoneticPr fontId="2"/>
  </si>
  <si>
    <t>八木(南あわじ市)</t>
    <rPh sb="0" eb="2">
      <t>ヤギ</t>
    </rPh>
    <phoneticPr fontId="2"/>
  </si>
  <si>
    <t>市(南あわじ市)</t>
    <rPh sb="0" eb="1">
      <t>イチ</t>
    </rPh>
    <phoneticPr fontId="2"/>
  </si>
  <si>
    <t>神代(南あわじ市)</t>
    <rPh sb="0" eb="2">
      <t>ジンダイ</t>
    </rPh>
    <phoneticPr fontId="2"/>
  </si>
  <si>
    <t>志知(南あわじ市)</t>
    <rPh sb="0" eb="2">
      <t>シチ</t>
    </rPh>
    <rPh sb="3" eb="4">
      <t>ミナミ</t>
    </rPh>
    <rPh sb="7" eb="8">
      <t>シ</t>
    </rPh>
    <phoneticPr fontId="2"/>
  </si>
  <si>
    <t>賀集(南あわじ市)</t>
    <rPh sb="0" eb="1">
      <t>ガ</t>
    </rPh>
    <rPh sb="1" eb="2">
      <t>アツ</t>
    </rPh>
    <phoneticPr fontId="2"/>
  </si>
  <si>
    <t>福良(南あわじ市)</t>
    <rPh sb="0" eb="2">
      <t>フクラ</t>
    </rPh>
    <phoneticPr fontId="2"/>
  </si>
  <si>
    <t>北阿万(南あわじ市)</t>
    <rPh sb="0" eb="1">
      <t>キタ</t>
    </rPh>
    <rPh sb="1" eb="2">
      <t>ア</t>
    </rPh>
    <rPh sb="2" eb="3">
      <t>マン</t>
    </rPh>
    <phoneticPr fontId="2"/>
  </si>
  <si>
    <t>阿万(南あわじ市)</t>
    <rPh sb="0" eb="1">
      <t>ア</t>
    </rPh>
    <rPh sb="1" eb="2">
      <t>マン</t>
    </rPh>
    <phoneticPr fontId="2"/>
  </si>
  <si>
    <t>広田(南あわじ市)</t>
    <rPh sb="0" eb="2">
      <t>ヒロタ</t>
    </rPh>
    <phoneticPr fontId="2"/>
  </si>
  <si>
    <t>塩田(淡路市)</t>
    <rPh sb="0" eb="2">
      <t>シオタ</t>
    </rPh>
    <rPh sb="3" eb="5">
      <t>アワジ</t>
    </rPh>
    <rPh sb="5" eb="6">
      <t>シ</t>
    </rPh>
    <phoneticPr fontId="2"/>
  </si>
  <si>
    <t>志筑(淡路市)</t>
    <rPh sb="0" eb="1">
      <t>シ</t>
    </rPh>
    <rPh sb="1" eb="2">
      <t>チク</t>
    </rPh>
    <rPh sb="3" eb="6">
      <t>アワジシ</t>
    </rPh>
    <phoneticPr fontId="2"/>
  </si>
  <si>
    <t>中田(淡路市)</t>
    <rPh sb="0" eb="2">
      <t>ナカダ</t>
    </rPh>
    <rPh sb="3" eb="5">
      <t>アワジ</t>
    </rPh>
    <rPh sb="5" eb="6">
      <t>シ</t>
    </rPh>
    <phoneticPr fontId="2"/>
  </si>
  <si>
    <t>学習(淡路市)</t>
    <rPh sb="0" eb="2">
      <t>ガクシュウ</t>
    </rPh>
    <rPh sb="3" eb="6">
      <t>アワジシ</t>
    </rPh>
    <phoneticPr fontId="2"/>
  </si>
  <si>
    <t>浦(淡路市)</t>
    <rPh sb="0" eb="1">
      <t>ウラ</t>
    </rPh>
    <rPh sb="2" eb="5">
      <t>アワジシ</t>
    </rPh>
    <phoneticPr fontId="2"/>
  </si>
  <si>
    <t>石屋(淡路市)</t>
    <rPh sb="0" eb="2">
      <t>イシヤ</t>
    </rPh>
    <rPh sb="3" eb="5">
      <t>アワジ</t>
    </rPh>
    <rPh sb="5" eb="6">
      <t>シ</t>
    </rPh>
    <phoneticPr fontId="2"/>
  </si>
  <si>
    <t>北淡(淡路市)</t>
    <rPh sb="0" eb="2">
      <t>ホクダン</t>
    </rPh>
    <rPh sb="3" eb="6">
      <t>アワジシ</t>
    </rPh>
    <phoneticPr fontId="2"/>
  </si>
  <si>
    <t>多賀(淡路市)</t>
    <rPh sb="0" eb="2">
      <t>タガ</t>
    </rPh>
    <rPh sb="3" eb="6">
      <t>アワジシ</t>
    </rPh>
    <phoneticPr fontId="2"/>
  </si>
  <si>
    <t>一宮(淡路市)</t>
    <rPh sb="0" eb="2">
      <t>イチノミヤ</t>
    </rPh>
    <rPh sb="3" eb="6">
      <t>アワジシ</t>
    </rPh>
    <phoneticPr fontId="2"/>
  </si>
  <si>
    <t>淡路陸上(淡路市)</t>
    <rPh sb="0" eb="2">
      <t>アワジ</t>
    </rPh>
    <rPh sb="2" eb="4">
      <t>リクジョウ</t>
    </rPh>
    <rPh sb="5" eb="7">
      <t>アワジ</t>
    </rPh>
    <rPh sb="7" eb="8">
      <t>シ</t>
    </rPh>
    <phoneticPr fontId="2"/>
  </si>
  <si>
    <t>豊岡(豊岡市)</t>
    <rPh sb="0" eb="2">
      <t>トヨオカ</t>
    </rPh>
    <rPh sb="3" eb="6">
      <t>トヨオカシ</t>
    </rPh>
    <phoneticPr fontId="2"/>
  </si>
  <si>
    <t>八条(豊岡市)</t>
    <rPh sb="0" eb="2">
      <t>ハチジョウ</t>
    </rPh>
    <rPh sb="3" eb="6">
      <t>トヨオカシ</t>
    </rPh>
    <phoneticPr fontId="2"/>
  </si>
  <si>
    <t>三江(豊岡市)</t>
    <rPh sb="0" eb="2">
      <t>ミエ</t>
    </rPh>
    <rPh sb="3" eb="6">
      <t>トヨオカシ</t>
    </rPh>
    <phoneticPr fontId="2"/>
  </si>
  <si>
    <t>田鶴野(豊岡市)</t>
    <rPh sb="0" eb="3">
      <t>タヅルノ</t>
    </rPh>
    <rPh sb="4" eb="7">
      <t>トヨオカシ</t>
    </rPh>
    <phoneticPr fontId="2"/>
  </si>
  <si>
    <t>ﾀﾂﾞﾙﾉ</t>
  </si>
  <si>
    <t>五荘(豊岡市)</t>
    <rPh sb="0" eb="1">
      <t>ゴ</t>
    </rPh>
    <rPh sb="1" eb="2">
      <t>ソウ</t>
    </rPh>
    <rPh sb="3" eb="6">
      <t>トヨオカシ</t>
    </rPh>
    <phoneticPr fontId="2"/>
  </si>
  <si>
    <t>新田(豊岡市)</t>
    <rPh sb="0" eb="2">
      <t>ニッタ</t>
    </rPh>
    <rPh sb="3" eb="6">
      <t>トヨオカシ</t>
    </rPh>
    <phoneticPr fontId="2"/>
  </si>
  <si>
    <t>中筋(豊岡市)</t>
    <rPh sb="0" eb="2">
      <t>ナカスジ</t>
    </rPh>
    <rPh sb="3" eb="6">
      <t>トヨオカシ</t>
    </rPh>
    <phoneticPr fontId="2"/>
  </si>
  <si>
    <t>港(豊岡市)</t>
    <rPh sb="0" eb="1">
      <t>ミナト</t>
    </rPh>
    <rPh sb="2" eb="5">
      <t>トヨオカシ</t>
    </rPh>
    <phoneticPr fontId="2"/>
  </si>
  <si>
    <t>神美(豊岡市)</t>
    <rPh sb="0" eb="1">
      <t>カミ</t>
    </rPh>
    <rPh sb="1" eb="2">
      <t>ビ</t>
    </rPh>
    <rPh sb="3" eb="6">
      <t>トヨオカシ</t>
    </rPh>
    <phoneticPr fontId="2"/>
  </si>
  <si>
    <t>城崎(豊岡市)</t>
    <rPh sb="0" eb="2">
      <t>キノサキ</t>
    </rPh>
    <rPh sb="3" eb="6">
      <t>トヨオカシ</t>
    </rPh>
    <phoneticPr fontId="2"/>
  </si>
  <si>
    <t>府中(豊岡市)</t>
    <rPh sb="0" eb="2">
      <t>フチュウ</t>
    </rPh>
    <rPh sb="3" eb="6">
      <t>トヨオカシ</t>
    </rPh>
    <phoneticPr fontId="2"/>
  </si>
  <si>
    <t>日高(豊岡市)</t>
    <rPh sb="0" eb="2">
      <t>ヒダカ</t>
    </rPh>
    <rPh sb="3" eb="6">
      <t>トヨオカシ</t>
    </rPh>
    <phoneticPr fontId="2"/>
  </si>
  <si>
    <t>三方(豊岡市)</t>
    <rPh sb="0" eb="2">
      <t>ミカタ</t>
    </rPh>
    <rPh sb="3" eb="6">
      <t>トヨオカシ</t>
    </rPh>
    <phoneticPr fontId="2"/>
  </si>
  <si>
    <t>清滝(豊岡市)</t>
    <rPh sb="0" eb="2">
      <t>キヨタキ</t>
    </rPh>
    <rPh sb="3" eb="6">
      <t>トヨオカシ</t>
    </rPh>
    <phoneticPr fontId="2"/>
  </si>
  <si>
    <t>弘道(豊岡市)</t>
    <rPh sb="0" eb="1">
      <t>ヒロシ</t>
    </rPh>
    <rPh sb="1" eb="2">
      <t>ミチ</t>
    </rPh>
    <rPh sb="3" eb="6">
      <t>トヨオカシ</t>
    </rPh>
    <phoneticPr fontId="2"/>
  </si>
  <si>
    <t>小坂(豊岡市)</t>
    <rPh sb="0" eb="2">
      <t>オサカ</t>
    </rPh>
    <rPh sb="3" eb="6">
      <t>トヨオカシ</t>
    </rPh>
    <phoneticPr fontId="2"/>
  </si>
  <si>
    <t>資母(豊岡市)</t>
    <rPh sb="0" eb="1">
      <t>シ</t>
    </rPh>
    <rPh sb="1" eb="2">
      <t>ハハ</t>
    </rPh>
    <rPh sb="3" eb="6">
      <t>トヨオカシ</t>
    </rPh>
    <phoneticPr fontId="2"/>
  </si>
  <si>
    <t>ｻﾌﾞｾﾞﾛ豊岡(豊岡市)</t>
    <rPh sb="6" eb="8">
      <t>トヨオカ</t>
    </rPh>
    <rPh sb="9" eb="12">
      <t>トヨオカシ</t>
    </rPh>
    <phoneticPr fontId="2"/>
  </si>
  <si>
    <t>広谷(養父市)</t>
    <rPh sb="0" eb="2">
      <t>ヒロタニ</t>
    </rPh>
    <rPh sb="3" eb="5">
      <t>ヤブ</t>
    </rPh>
    <rPh sb="5" eb="6">
      <t>シ</t>
    </rPh>
    <phoneticPr fontId="2"/>
  </si>
  <si>
    <t>建屋(養父市)</t>
    <rPh sb="0" eb="1">
      <t>タ</t>
    </rPh>
    <rPh sb="1" eb="2">
      <t>ヤ</t>
    </rPh>
    <rPh sb="3" eb="5">
      <t>ヤブ</t>
    </rPh>
    <rPh sb="5" eb="6">
      <t>シ</t>
    </rPh>
    <phoneticPr fontId="2"/>
  </si>
  <si>
    <t>関宮学園(養父市)</t>
    <rPh sb="0" eb="1">
      <t>セキ</t>
    </rPh>
    <rPh sb="1" eb="2">
      <t>ミヤ</t>
    </rPh>
    <rPh sb="2" eb="4">
      <t>ガクエン</t>
    </rPh>
    <rPh sb="5" eb="7">
      <t>ヤブ</t>
    </rPh>
    <rPh sb="7" eb="8">
      <t>シ</t>
    </rPh>
    <phoneticPr fontId="2"/>
  </si>
  <si>
    <t>但馬AC(朝来市)</t>
    <rPh sb="0" eb="2">
      <t>タジマ</t>
    </rPh>
    <rPh sb="5" eb="8">
      <t>アサゴシ</t>
    </rPh>
    <phoneticPr fontId="2"/>
  </si>
  <si>
    <t>枚田(朝来市)</t>
    <rPh sb="0" eb="2">
      <t>ヒラタ</t>
    </rPh>
    <rPh sb="3" eb="5">
      <t>アサゴ</t>
    </rPh>
    <rPh sb="5" eb="6">
      <t>シ</t>
    </rPh>
    <phoneticPr fontId="2"/>
  </si>
  <si>
    <t>東河(朝来市)</t>
    <rPh sb="0" eb="1">
      <t>ヒガシ</t>
    </rPh>
    <rPh sb="1" eb="2">
      <t>カワ</t>
    </rPh>
    <rPh sb="3" eb="5">
      <t>アサゴ</t>
    </rPh>
    <rPh sb="5" eb="6">
      <t>シ</t>
    </rPh>
    <phoneticPr fontId="2"/>
  </si>
  <si>
    <t>大蔵(朝来市)</t>
    <rPh sb="0" eb="2">
      <t>オオクラ</t>
    </rPh>
    <rPh sb="3" eb="5">
      <t>アサゴ</t>
    </rPh>
    <rPh sb="5" eb="6">
      <t>シ</t>
    </rPh>
    <phoneticPr fontId="2"/>
  </si>
  <si>
    <t>竹田(朝来市)</t>
    <rPh sb="0" eb="2">
      <t>タケダ</t>
    </rPh>
    <rPh sb="3" eb="5">
      <t>アサゴ</t>
    </rPh>
    <rPh sb="5" eb="6">
      <t>シ</t>
    </rPh>
    <phoneticPr fontId="2"/>
  </si>
  <si>
    <t>糸井(朝来市)</t>
    <rPh sb="0" eb="2">
      <t>イトイ</t>
    </rPh>
    <rPh sb="3" eb="5">
      <t>アサゴ</t>
    </rPh>
    <rPh sb="5" eb="6">
      <t>シ</t>
    </rPh>
    <phoneticPr fontId="2"/>
  </si>
  <si>
    <t>梁瀬(朝来市)</t>
    <rPh sb="0" eb="2">
      <t>ヤナセ</t>
    </rPh>
    <rPh sb="3" eb="6">
      <t>アサゴシ</t>
    </rPh>
    <phoneticPr fontId="2"/>
  </si>
  <si>
    <t>中川(朝来市)</t>
    <rPh sb="0" eb="2">
      <t>ナカガワ</t>
    </rPh>
    <rPh sb="3" eb="5">
      <t>アサゴ</t>
    </rPh>
    <rPh sb="5" eb="6">
      <t>シ</t>
    </rPh>
    <phoneticPr fontId="2"/>
  </si>
  <si>
    <t>山口(朝来市)</t>
    <rPh sb="0" eb="2">
      <t>ヤマグチ</t>
    </rPh>
    <rPh sb="3" eb="5">
      <t>アサゴ</t>
    </rPh>
    <rPh sb="5" eb="6">
      <t>シ</t>
    </rPh>
    <phoneticPr fontId="2"/>
  </si>
  <si>
    <t>生野(朝来市)</t>
    <rPh sb="0" eb="2">
      <t>イクノ</t>
    </rPh>
    <rPh sb="3" eb="6">
      <t>アサゴシ</t>
    </rPh>
    <phoneticPr fontId="2"/>
  </si>
  <si>
    <t>柴山(美方郡)</t>
    <rPh sb="0" eb="2">
      <t>シバヤマ</t>
    </rPh>
    <rPh sb="3" eb="6">
      <t>ミカタグン</t>
    </rPh>
    <phoneticPr fontId="2"/>
  </si>
  <si>
    <t>余部(美方郡)</t>
    <rPh sb="0" eb="2">
      <t>アマルベ</t>
    </rPh>
    <rPh sb="3" eb="6">
      <t>ミカタグン</t>
    </rPh>
    <phoneticPr fontId="2"/>
  </si>
  <si>
    <t>村岡(美方郡)</t>
    <rPh sb="0" eb="2">
      <t>ムラオカ</t>
    </rPh>
    <rPh sb="3" eb="6">
      <t>ミカタグン</t>
    </rPh>
    <phoneticPr fontId="2"/>
  </si>
  <si>
    <t>小代(美方郡)</t>
    <rPh sb="0" eb="2">
      <t>オジロ</t>
    </rPh>
    <rPh sb="3" eb="6">
      <t>ミカタグン</t>
    </rPh>
    <phoneticPr fontId="2"/>
  </si>
  <si>
    <t>ｵｼﾞﾛ</t>
  </si>
  <si>
    <t>温泉(美方郡)</t>
    <rPh sb="0" eb="2">
      <t>オンセン</t>
    </rPh>
    <rPh sb="3" eb="5">
      <t>ミカタ</t>
    </rPh>
    <rPh sb="5" eb="6">
      <t>グン</t>
    </rPh>
    <phoneticPr fontId="2"/>
  </si>
  <si>
    <t>照来(美方郡)</t>
    <rPh sb="0" eb="1">
      <t>テ</t>
    </rPh>
    <rPh sb="1" eb="2">
      <t>ク</t>
    </rPh>
    <rPh sb="3" eb="6">
      <t>ミカタグン</t>
    </rPh>
    <phoneticPr fontId="2"/>
  </si>
  <si>
    <t>浜坂東(美方郡)</t>
    <rPh sb="0" eb="2">
      <t>ハマサカ</t>
    </rPh>
    <rPh sb="2" eb="3">
      <t>ヒガシ</t>
    </rPh>
    <rPh sb="4" eb="6">
      <t>ミカタ</t>
    </rPh>
    <rPh sb="6" eb="7">
      <t>グン</t>
    </rPh>
    <phoneticPr fontId="2"/>
  </si>
  <si>
    <t>浜坂西(美方郡)</t>
    <rPh sb="0" eb="2">
      <t>ハマサカ</t>
    </rPh>
    <rPh sb="2" eb="3">
      <t>ニシ</t>
    </rPh>
    <rPh sb="4" eb="7">
      <t>ミカタグン</t>
    </rPh>
    <phoneticPr fontId="2"/>
  </si>
  <si>
    <t>浜坂南(美方郡)</t>
    <rPh sb="0" eb="2">
      <t>ハマサカ</t>
    </rPh>
    <rPh sb="2" eb="3">
      <t>ミナミ</t>
    </rPh>
    <rPh sb="4" eb="7">
      <t>ミカタグン</t>
    </rPh>
    <phoneticPr fontId="2"/>
  </si>
  <si>
    <t>ﾊﾏｻｶﾐﾅﾐ</t>
  </si>
  <si>
    <t>浜坂北(美方郡)</t>
    <rPh sb="0" eb="2">
      <t>ハマサカ</t>
    </rPh>
    <rPh sb="2" eb="3">
      <t>キタ</t>
    </rPh>
    <rPh sb="4" eb="6">
      <t>ミカタ</t>
    </rPh>
    <rPh sb="6" eb="7">
      <t>グン</t>
    </rPh>
    <phoneticPr fontId="2"/>
  </si>
  <si>
    <t>いまごKC(美方郡)</t>
    <rPh sb="6" eb="8">
      <t>ミカタ</t>
    </rPh>
    <rPh sb="8" eb="9">
      <t>グン</t>
    </rPh>
    <phoneticPr fontId="2"/>
  </si>
  <si>
    <t>小野(小野市)</t>
    <rPh sb="0" eb="2">
      <t>オノ</t>
    </rPh>
    <rPh sb="3" eb="6">
      <t>オノシ</t>
    </rPh>
    <phoneticPr fontId="2"/>
  </si>
  <si>
    <t>小野東(小野市)</t>
    <rPh sb="0" eb="2">
      <t>オノ</t>
    </rPh>
    <rPh sb="2" eb="3">
      <t>ヒガシ</t>
    </rPh>
    <rPh sb="4" eb="7">
      <t>オノシ</t>
    </rPh>
    <phoneticPr fontId="2"/>
  </si>
  <si>
    <t>河合(小野市)</t>
    <rPh sb="0" eb="2">
      <t>カワイ</t>
    </rPh>
    <rPh sb="3" eb="6">
      <t>オノシ</t>
    </rPh>
    <phoneticPr fontId="2"/>
  </si>
  <si>
    <t>来住(小野市)</t>
    <rPh sb="0" eb="1">
      <t>ク</t>
    </rPh>
    <rPh sb="1" eb="2">
      <t>ス</t>
    </rPh>
    <rPh sb="3" eb="6">
      <t>オノシ</t>
    </rPh>
    <phoneticPr fontId="2"/>
  </si>
  <si>
    <t>市場(小野市)</t>
    <rPh sb="0" eb="2">
      <t>イチバ</t>
    </rPh>
    <rPh sb="3" eb="6">
      <t>オノシ</t>
    </rPh>
    <phoneticPr fontId="2"/>
  </si>
  <si>
    <t>大部(小野市)</t>
    <rPh sb="0" eb="1">
      <t>オオ</t>
    </rPh>
    <rPh sb="1" eb="2">
      <t>ブ</t>
    </rPh>
    <rPh sb="3" eb="6">
      <t>オノシ</t>
    </rPh>
    <phoneticPr fontId="2"/>
  </si>
  <si>
    <t>中番(小野市)</t>
    <rPh sb="0" eb="1">
      <t>ナカ</t>
    </rPh>
    <rPh sb="1" eb="2">
      <t>バン</t>
    </rPh>
    <rPh sb="3" eb="6">
      <t>オノシ</t>
    </rPh>
    <phoneticPr fontId="2"/>
  </si>
  <si>
    <t>下東条(小野市)</t>
    <rPh sb="0" eb="1">
      <t>シタ</t>
    </rPh>
    <rPh sb="1" eb="3">
      <t>トウジョウ</t>
    </rPh>
    <rPh sb="4" eb="7">
      <t>オノシ</t>
    </rPh>
    <phoneticPr fontId="2"/>
  </si>
  <si>
    <t>北条(加西市)</t>
    <rPh sb="0" eb="2">
      <t>ホウジョウ</t>
    </rPh>
    <rPh sb="3" eb="6">
      <t>カサイシ</t>
    </rPh>
    <phoneticPr fontId="2"/>
  </si>
  <si>
    <t>北条東(加西市)</t>
    <rPh sb="0" eb="2">
      <t>ホウジョウ</t>
    </rPh>
    <rPh sb="2" eb="3">
      <t>ヒガシ</t>
    </rPh>
    <rPh sb="4" eb="7">
      <t>カサイシ</t>
    </rPh>
    <phoneticPr fontId="2"/>
  </si>
  <si>
    <t>富田(加西市)</t>
    <rPh sb="0" eb="2">
      <t>トミタ</t>
    </rPh>
    <rPh sb="3" eb="5">
      <t>カサイ</t>
    </rPh>
    <rPh sb="5" eb="6">
      <t>シ</t>
    </rPh>
    <phoneticPr fontId="2"/>
  </si>
  <si>
    <t>賀茂(加西市)</t>
    <rPh sb="0" eb="2">
      <t>カモ</t>
    </rPh>
    <rPh sb="3" eb="6">
      <t>カサイシ</t>
    </rPh>
    <phoneticPr fontId="2"/>
  </si>
  <si>
    <t>下里(加西市)</t>
    <rPh sb="0" eb="2">
      <t>シモサト</t>
    </rPh>
    <rPh sb="3" eb="6">
      <t>カサイシ</t>
    </rPh>
    <phoneticPr fontId="2"/>
  </si>
  <si>
    <t>九会(加西市)</t>
    <rPh sb="0" eb="1">
      <t>キュウ</t>
    </rPh>
    <rPh sb="1" eb="2">
      <t>ア</t>
    </rPh>
    <rPh sb="3" eb="6">
      <t>カサイシ</t>
    </rPh>
    <phoneticPr fontId="2"/>
  </si>
  <si>
    <t>富合(加西市)</t>
    <rPh sb="0" eb="2">
      <t>トミアイ</t>
    </rPh>
    <rPh sb="3" eb="6">
      <t>カサイシ</t>
    </rPh>
    <phoneticPr fontId="2"/>
  </si>
  <si>
    <t>日吉(加西市)</t>
    <rPh sb="0" eb="2">
      <t>ヒヨシ</t>
    </rPh>
    <rPh sb="3" eb="6">
      <t>カサイシ</t>
    </rPh>
    <phoneticPr fontId="2"/>
  </si>
  <si>
    <t>宇仁(加西市)</t>
    <rPh sb="0" eb="1">
      <t>ウ</t>
    </rPh>
    <rPh sb="1" eb="2">
      <t>ジン</t>
    </rPh>
    <rPh sb="3" eb="5">
      <t>カサイ</t>
    </rPh>
    <rPh sb="5" eb="6">
      <t>シ</t>
    </rPh>
    <phoneticPr fontId="2"/>
  </si>
  <si>
    <t>西在田(加西市)</t>
    <rPh sb="0" eb="1">
      <t>ニシ</t>
    </rPh>
    <rPh sb="1" eb="3">
      <t>アリタ</t>
    </rPh>
    <rPh sb="4" eb="6">
      <t>カサイ</t>
    </rPh>
    <rPh sb="6" eb="7">
      <t>シ</t>
    </rPh>
    <phoneticPr fontId="2"/>
  </si>
  <si>
    <t>泉(加西市)</t>
    <rPh sb="0" eb="1">
      <t>イズミ</t>
    </rPh>
    <rPh sb="2" eb="5">
      <t>カサイシ</t>
    </rPh>
    <phoneticPr fontId="2"/>
  </si>
  <si>
    <t>東条学園小中(加東市)</t>
    <rPh sb="0" eb="2">
      <t>トウジョウ</t>
    </rPh>
    <rPh sb="2" eb="4">
      <t>ガクエン</t>
    </rPh>
    <rPh sb="4" eb="6">
      <t>ショウチュウ</t>
    </rPh>
    <rPh sb="7" eb="9">
      <t>カトウ</t>
    </rPh>
    <rPh sb="9" eb="10">
      <t>シ</t>
    </rPh>
    <phoneticPr fontId="2"/>
  </si>
  <si>
    <t>滝野東(加東市)</t>
    <rPh sb="0" eb="2">
      <t>タキノ</t>
    </rPh>
    <rPh sb="2" eb="3">
      <t>ヒガシ</t>
    </rPh>
    <rPh sb="4" eb="7">
      <t>カトウシ</t>
    </rPh>
    <phoneticPr fontId="2"/>
  </si>
  <si>
    <t>滝野南(加東市)</t>
    <rPh sb="0" eb="2">
      <t>タキノ</t>
    </rPh>
    <rPh sb="2" eb="3">
      <t>ミナミ</t>
    </rPh>
    <rPh sb="4" eb="7">
      <t>カトウシ</t>
    </rPh>
    <phoneticPr fontId="2"/>
  </si>
  <si>
    <t>兵教大附属(加東市)</t>
    <rPh sb="0" eb="1">
      <t>ヒョウ</t>
    </rPh>
    <rPh sb="1" eb="2">
      <t>キョウ</t>
    </rPh>
    <rPh sb="2" eb="3">
      <t>ダイ</t>
    </rPh>
    <rPh sb="3" eb="5">
      <t>フゾク</t>
    </rPh>
    <rPh sb="6" eb="9">
      <t>カトウシ</t>
    </rPh>
    <phoneticPr fontId="2"/>
  </si>
  <si>
    <t>ﾌﾞﾙｰｳｪｰﾌﾞAC(加東市)</t>
    <rPh sb="12" eb="15">
      <t>カトウシ</t>
    </rPh>
    <phoneticPr fontId="2"/>
  </si>
  <si>
    <t>中町南(多可郡)</t>
    <rPh sb="0" eb="2">
      <t>ナカマチ</t>
    </rPh>
    <rPh sb="2" eb="3">
      <t>ミナミ</t>
    </rPh>
    <rPh sb="4" eb="7">
      <t>タカグン</t>
    </rPh>
    <phoneticPr fontId="2"/>
  </si>
  <si>
    <t>中町北(多可郡)</t>
    <rPh sb="0" eb="2">
      <t>ナカマチ</t>
    </rPh>
    <rPh sb="2" eb="3">
      <t>キタ</t>
    </rPh>
    <rPh sb="4" eb="7">
      <t>タカグン</t>
    </rPh>
    <phoneticPr fontId="2"/>
  </si>
  <si>
    <t>松井(多可郡)</t>
    <rPh sb="0" eb="2">
      <t>マツイ</t>
    </rPh>
    <rPh sb="3" eb="6">
      <t>タカグン</t>
    </rPh>
    <phoneticPr fontId="2"/>
  </si>
  <si>
    <t>杉原谷(多可郡)</t>
    <rPh sb="0" eb="2">
      <t>スギハラ</t>
    </rPh>
    <rPh sb="2" eb="3">
      <t>タニ</t>
    </rPh>
    <rPh sb="4" eb="7">
      <t>タカグン</t>
    </rPh>
    <phoneticPr fontId="2"/>
  </si>
  <si>
    <t>八千代(多可郡)</t>
    <rPh sb="0" eb="3">
      <t>ヤチヨ</t>
    </rPh>
    <rPh sb="3" eb="4">
      <t>チュウナン</t>
    </rPh>
    <rPh sb="4" eb="7">
      <t>タカグン</t>
    </rPh>
    <phoneticPr fontId="2"/>
  </si>
  <si>
    <t>母里(加古郡)</t>
    <rPh sb="0" eb="1">
      <t>ハハ</t>
    </rPh>
    <rPh sb="1" eb="2">
      <t>サト</t>
    </rPh>
    <rPh sb="3" eb="6">
      <t>カコグン</t>
    </rPh>
    <phoneticPr fontId="2"/>
  </si>
  <si>
    <t>天満(加古郡)</t>
    <rPh sb="0" eb="2">
      <t>テンマ</t>
    </rPh>
    <rPh sb="3" eb="6">
      <t>カコグン</t>
    </rPh>
    <phoneticPr fontId="2"/>
  </si>
  <si>
    <t>加古(加古郡)</t>
    <rPh sb="0" eb="2">
      <t>カコ</t>
    </rPh>
    <rPh sb="3" eb="6">
      <t>カコグン</t>
    </rPh>
    <phoneticPr fontId="2"/>
  </si>
  <si>
    <t>天満南(加古郡)</t>
    <rPh sb="0" eb="2">
      <t>テンマ</t>
    </rPh>
    <rPh sb="2" eb="3">
      <t>ミナミ</t>
    </rPh>
    <rPh sb="4" eb="7">
      <t>カコグン</t>
    </rPh>
    <phoneticPr fontId="2"/>
  </si>
  <si>
    <t>天満東(加古郡)</t>
    <rPh sb="0" eb="2">
      <t>テンマ</t>
    </rPh>
    <rPh sb="2" eb="3">
      <t>ヒガシ</t>
    </rPh>
    <rPh sb="4" eb="7">
      <t>カコグン</t>
    </rPh>
    <phoneticPr fontId="2"/>
  </si>
  <si>
    <t>いなみ野陸上(加古郡)</t>
    <rPh sb="3" eb="4">
      <t>ノ</t>
    </rPh>
    <rPh sb="4" eb="6">
      <t>リクジョウ</t>
    </rPh>
    <rPh sb="7" eb="10">
      <t>カコグン</t>
    </rPh>
    <phoneticPr fontId="2"/>
  </si>
  <si>
    <t>稲美AC(加古郡)</t>
    <rPh sb="0" eb="2">
      <t>イナミ</t>
    </rPh>
    <rPh sb="5" eb="8">
      <t>カコグン</t>
    </rPh>
    <phoneticPr fontId="2"/>
  </si>
  <si>
    <t>播磨(加古郡)</t>
    <rPh sb="0" eb="2">
      <t>ハリマ</t>
    </rPh>
    <rPh sb="3" eb="6">
      <t>カコグン</t>
    </rPh>
    <phoneticPr fontId="2"/>
  </si>
  <si>
    <t>蓮池(加古郡)</t>
    <rPh sb="0" eb="2">
      <t>ハスイケ</t>
    </rPh>
    <rPh sb="3" eb="6">
      <t>カコグン</t>
    </rPh>
    <phoneticPr fontId="2"/>
  </si>
  <si>
    <t>播磨西(加古郡)</t>
    <rPh sb="0" eb="2">
      <t>ハリマ</t>
    </rPh>
    <rPh sb="2" eb="3">
      <t>ニシ</t>
    </rPh>
    <rPh sb="4" eb="7">
      <t>カコグン</t>
    </rPh>
    <phoneticPr fontId="2"/>
  </si>
  <si>
    <t>播磨南(加古郡)</t>
    <rPh sb="0" eb="2">
      <t>ハリマ</t>
    </rPh>
    <rPh sb="2" eb="3">
      <t>ミナミ</t>
    </rPh>
    <rPh sb="4" eb="7">
      <t>カコグン</t>
    </rPh>
    <phoneticPr fontId="2"/>
  </si>
  <si>
    <t>はりま陸上(加古郡)</t>
    <rPh sb="3" eb="5">
      <t>リクジョウ</t>
    </rPh>
    <rPh sb="6" eb="9">
      <t>カコグン</t>
    </rPh>
    <phoneticPr fontId="2"/>
  </si>
  <si>
    <t>TRINITY.AC(加古郡)</t>
    <rPh sb="11" eb="14">
      <t>カコグン</t>
    </rPh>
    <phoneticPr fontId="2"/>
  </si>
  <si>
    <t>KSSRC(加古郡)</t>
    <rPh sb="6" eb="9">
      <t>カコグン</t>
    </rPh>
    <phoneticPr fontId="2"/>
  </si>
  <si>
    <t>ファイル名：［学校番号○○.xlsx］とする</t>
    <phoneticPr fontId="2"/>
  </si>
  <si>
    <t>11. 3</t>
  </si>
  <si>
    <t>はりま陸上・加古郡</t>
  </si>
  <si>
    <t>10.26</t>
  </si>
  <si>
    <t>八千種・神崎郡</t>
  </si>
  <si>
    <t>14"61</t>
  </si>
  <si>
    <t>14"63</t>
  </si>
  <si>
    <t>14"76</t>
  </si>
  <si>
    <t>14"77</t>
  </si>
  <si>
    <t>野口・加古川市</t>
  </si>
  <si>
    <t>NOBY T&amp;F・西宮市</t>
  </si>
  <si>
    <t>14"90</t>
  </si>
  <si>
    <t>淡路陸上・淡路市</t>
  </si>
  <si>
    <t>14"98</t>
  </si>
  <si>
    <t>3m84</t>
  </si>
  <si>
    <t>安室RC・姫路市</t>
  </si>
  <si>
    <t>3m60</t>
  </si>
  <si>
    <t>3m56</t>
  </si>
  <si>
    <t>15"05</t>
  </si>
  <si>
    <t>15"43</t>
  </si>
  <si>
    <t>15"45</t>
  </si>
  <si>
    <t>3m93</t>
  </si>
  <si>
    <t>3m25</t>
  </si>
  <si>
    <t>3m19</t>
  </si>
  <si>
    <t>3m14</t>
  </si>
  <si>
    <t>1m23</t>
  </si>
  <si>
    <t>1m05</t>
  </si>
  <si>
    <t>100m</t>
    <phoneticPr fontId="2"/>
  </si>
  <si>
    <t>NOBY T&amp;F(西宮市)</t>
    <rPh sb="9" eb="12">
      <t>ニシノミヤシ</t>
    </rPh>
    <phoneticPr fontId="2"/>
  </si>
  <si>
    <t>夙川(西宮市)</t>
    <rPh sb="0" eb="2">
      <t>シュクガワ</t>
    </rPh>
    <rPh sb="3" eb="5">
      <t>ニシノミヤ</t>
    </rPh>
    <rPh sb="5" eb="6">
      <t>シ</t>
    </rPh>
    <phoneticPr fontId="2"/>
  </si>
  <si>
    <t>ｼｭｸｶﾞﾜ</t>
  </si>
  <si>
    <t>A&amp;C ASHIYA(芦屋市)</t>
    <rPh sb="11" eb="14">
      <t>アシヤシ</t>
    </rPh>
    <phoneticPr fontId="2"/>
  </si>
  <si>
    <t>宮川(芦屋市)</t>
    <rPh sb="0" eb="2">
      <t>ミヤガワ</t>
    </rPh>
    <rPh sb="3" eb="5">
      <t>アシヤ</t>
    </rPh>
    <rPh sb="5" eb="6">
      <t>シ</t>
    </rPh>
    <phoneticPr fontId="2"/>
  </si>
  <si>
    <t>ﾐﾔｶﾞﾜ</t>
  </si>
  <si>
    <t>宝塚AC(宝塚市)</t>
    <rPh sb="0" eb="2">
      <t>タカラヅカ</t>
    </rPh>
    <rPh sb="5" eb="7">
      <t>タカラヅカ</t>
    </rPh>
    <rPh sb="7" eb="8">
      <t>シ</t>
    </rPh>
    <phoneticPr fontId="2"/>
  </si>
  <si>
    <t>ﾀｶﾗﾂﾞｶAC</t>
  </si>
  <si>
    <t>関西国際学園(神戸市)</t>
    <rPh sb="0" eb="6">
      <t>カンサイコクサイガクエン</t>
    </rPh>
    <rPh sb="7" eb="10">
      <t>コウベシ</t>
    </rPh>
    <phoneticPr fontId="2"/>
  </si>
  <si>
    <t>ｶﾝｻｲｺｸｻｲｶﾞｸｴﾝ</t>
  </si>
  <si>
    <t>こうべ(神戸市)</t>
    <rPh sb="4" eb="7">
      <t>コウベシ</t>
    </rPh>
    <phoneticPr fontId="2"/>
  </si>
  <si>
    <t>浜山(神戸市)</t>
    <rPh sb="0" eb="2">
      <t>ハマヤマ</t>
    </rPh>
    <phoneticPr fontId="2"/>
  </si>
  <si>
    <t>ﾊﾏﾔﾏ</t>
  </si>
  <si>
    <t>ひよどり台(神戸市)</t>
    <rPh sb="4" eb="5">
      <t>ダイ</t>
    </rPh>
    <phoneticPr fontId="2"/>
  </si>
  <si>
    <t>ﾋﾖﾄﾞﾘﾀﾞｲ</t>
  </si>
  <si>
    <t>桂木(神戸市)</t>
    <rPh sb="0" eb="2">
      <t>カツラギ</t>
    </rPh>
    <rPh sb="3" eb="6">
      <t>コウベシ</t>
    </rPh>
    <phoneticPr fontId="2"/>
  </si>
  <si>
    <t>ｶﾂﾗｷﾞ</t>
  </si>
  <si>
    <t>南五葉(神戸市)</t>
    <rPh sb="0" eb="3">
      <t>ミナミゴヨウ</t>
    </rPh>
    <phoneticPr fontId="2"/>
  </si>
  <si>
    <t>ﾐﾅﾐｺﾞﾖｳ</t>
  </si>
  <si>
    <t>花山(神戸市)</t>
    <rPh sb="0" eb="2">
      <t>ハナヤマ</t>
    </rPh>
    <phoneticPr fontId="2"/>
  </si>
  <si>
    <t>白川(神戸市)</t>
    <rPh sb="0" eb="2">
      <t>シラカワ</t>
    </rPh>
    <rPh sb="3" eb="6">
      <t>コウベシ</t>
    </rPh>
    <phoneticPr fontId="2"/>
  </si>
  <si>
    <t>ｼﾗｶﾜ</t>
  </si>
  <si>
    <t>松尾(神戸市)</t>
    <rPh sb="0" eb="2">
      <t>マツオ</t>
    </rPh>
    <phoneticPr fontId="2"/>
  </si>
  <si>
    <t>ﾏﾂｵ</t>
  </si>
  <si>
    <t>神の谷(神戸市)</t>
    <rPh sb="0" eb="1">
      <t>カミ</t>
    </rPh>
    <rPh sb="2" eb="3">
      <t>タニ</t>
    </rPh>
    <phoneticPr fontId="2"/>
  </si>
  <si>
    <t>ｶﾐﾉﾀﾆ</t>
  </si>
  <si>
    <t>菅の台(神戸市)</t>
    <rPh sb="0" eb="1">
      <t>スガ</t>
    </rPh>
    <rPh sb="2" eb="3">
      <t>ダイ</t>
    </rPh>
    <rPh sb="4" eb="7">
      <t>コウベシ</t>
    </rPh>
    <phoneticPr fontId="2"/>
  </si>
  <si>
    <t>ｽｶﾞﾉﾀﾞｲ</t>
  </si>
  <si>
    <t>名谷(神戸市)</t>
    <rPh sb="0" eb="2">
      <t>ミョウダニ</t>
    </rPh>
    <rPh sb="3" eb="6">
      <t>コウベシ</t>
    </rPh>
    <phoneticPr fontId="2"/>
  </si>
  <si>
    <t>ﾐｮｳﾀﾞﾆ</t>
  </si>
  <si>
    <t>しんしんS・K(神戸市)</t>
  </si>
  <si>
    <t>A&amp;C KOBE(神戸市)</t>
  </si>
  <si>
    <t>T&amp;F KOBE(神戸市)</t>
  </si>
  <si>
    <t>NAC(神戸市)</t>
  </si>
  <si>
    <t>ｴﾇｴｰｼｰ</t>
  </si>
  <si>
    <t>ｱｽﾄﾗｲｱ明石AC(明石市)</t>
    <rPh sb="6" eb="8">
      <t>アカシ</t>
    </rPh>
    <rPh sb="11" eb="14">
      <t>アカシシ</t>
    </rPh>
    <phoneticPr fontId="2"/>
  </si>
  <si>
    <t>ｱｽﾄﾗｲｱｱｶｼAC</t>
  </si>
  <si>
    <t>明石AC(明石市)</t>
    <rPh sb="0" eb="2">
      <t>アカシ</t>
    </rPh>
    <rPh sb="5" eb="8">
      <t>アカシシ</t>
    </rPh>
    <phoneticPr fontId="2"/>
  </si>
  <si>
    <t>安富北(姫路市)</t>
    <rPh sb="0" eb="2">
      <t>ヤストミ</t>
    </rPh>
    <rPh sb="2" eb="3">
      <t>キタ</t>
    </rPh>
    <rPh sb="4" eb="7">
      <t>ヒメジシ</t>
    </rPh>
    <phoneticPr fontId="2"/>
  </si>
  <si>
    <t>ﾔｽﾄﾐｷﾀ</t>
  </si>
  <si>
    <t>VignaraTC(姫路市)</t>
    <rPh sb="10" eb="13">
      <t>ヒメジシ</t>
    </rPh>
    <phoneticPr fontId="2"/>
  </si>
  <si>
    <t>ﾋﾞﾆｬﾗTC</t>
  </si>
  <si>
    <t>南光(佐用郡)</t>
    <rPh sb="0" eb="2">
      <t>ナンコウ</t>
    </rPh>
    <rPh sb="3" eb="5">
      <t>サヨウ</t>
    </rPh>
    <rPh sb="5" eb="6">
      <t>グン</t>
    </rPh>
    <phoneticPr fontId="2"/>
  </si>
  <si>
    <t>ﾅﾝｺｳ</t>
  </si>
  <si>
    <t>はりま一宮(宍粟市)</t>
    <rPh sb="3" eb="5">
      <t>イチノミヤ</t>
    </rPh>
    <rPh sb="6" eb="8">
      <t>シソウ</t>
    </rPh>
    <rPh sb="8" eb="9">
      <t>シ</t>
    </rPh>
    <phoneticPr fontId="2"/>
  </si>
  <si>
    <t>ﾊﾘﾏｲﾁﾉﾐﾔ</t>
  </si>
  <si>
    <t>Sports Gear(洲本市)</t>
    <rPh sb="12" eb="15">
      <t>スモトシ</t>
    </rPh>
    <phoneticPr fontId="2"/>
  </si>
  <si>
    <t>Sports淡路(洲本市)</t>
    <rPh sb="6" eb="8">
      <t>アワジ</t>
    </rPh>
    <rPh sb="9" eb="12">
      <t>スモトシ</t>
    </rPh>
    <phoneticPr fontId="2"/>
  </si>
  <si>
    <t>ｽﾎﾟｰﾂｱﾜｼﾞ</t>
  </si>
  <si>
    <r>
      <t>　②申込シートを</t>
    </r>
    <r>
      <rPr>
        <sz val="17"/>
        <color indexed="10"/>
        <rFont val="ＭＳ Ｐゴシック"/>
        <family val="3"/>
        <charset val="128"/>
      </rPr>
      <t>印刷</t>
    </r>
    <rPh sb="2" eb="4">
      <t>モウシコミ</t>
    </rPh>
    <rPh sb="8" eb="10">
      <t>インサツ</t>
    </rPh>
    <phoneticPr fontId="2"/>
  </si>
  <si>
    <t>2026年3月5(木)-20日(金）17:00必着</t>
    <rPh sb="4" eb="5">
      <t>ネン</t>
    </rPh>
    <rPh sb="6" eb="7">
      <t>ガツ</t>
    </rPh>
    <rPh sb="9" eb="10">
      <t>モク</t>
    </rPh>
    <rPh sb="14" eb="15">
      <t>ニチ</t>
    </rPh>
    <rPh sb="16" eb="17">
      <t>キン</t>
    </rPh>
    <rPh sb="23" eb="25">
      <t>ヒッチャク</t>
    </rPh>
    <phoneticPr fontId="2"/>
  </si>
  <si>
    <r>
      <t>　②このファイルを下記のメールアドレスに</t>
    </r>
    <r>
      <rPr>
        <sz val="17"/>
        <color indexed="10"/>
        <rFont val="ＭＳ Ｐゴシック"/>
        <family val="3"/>
        <charset val="128"/>
      </rPr>
      <t>添付ファイルにて送付</t>
    </r>
    <rPh sb="9" eb="11">
      <t>カキ</t>
    </rPh>
    <rPh sb="20" eb="22">
      <t>テンプ</t>
    </rPh>
    <rPh sb="28" eb="30">
      <t>ソウフ</t>
    </rPh>
    <phoneticPr fontId="2"/>
  </si>
  <si>
    <r>
      <t>　③普及委員会HPの</t>
    </r>
    <r>
      <rPr>
        <sz val="17"/>
        <color indexed="10"/>
        <rFont val="ＭＳ Ｐゴシック"/>
        <family val="3"/>
        <charset val="128"/>
      </rPr>
      <t>申込マニュアル</t>
    </r>
    <r>
      <rPr>
        <sz val="17"/>
        <rFont val="ＭＳ Ｐゴシック"/>
        <family val="3"/>
        <charset val="128"/>
      </rPr>
      <t>を参照の上、記入すること。</t>
    </r>
    <rPh sb="2" eb="7">
      <t>フキュウイインカイ</t>
    </rPh>
    <rPh sb="10" eb="12">
      <t>モウシコミ</t>
    </rPh>
    <rPh sb="18" eb="20">
      <t>サンショウ</t>
    </rPh>
    <rPh sb="21" eb="22">
      <t>ウエ</t>
    </rPh>
    <rPh sb="23" eb="25">
      <t>キニュウ</t>
    </rPh>
    <phoneticPr fontId="2"/>
  </si>
  <si>
    <t>普及委員会 委員長：小山　℡070-4000-1645　</t>
    <rPh sb="0" eb="2">
      <t>フキュウ</t>
    </rPh>
    <rPh sb="2" eb="5">
      <t>イインカイ</t>
    </rPh>
    <rPh sb="6" eb="9">
      <t>イインチョウ</t>
    </rPh>
    <rPh sb="10" eb="12">
      <t>コヤマ</t>
    </rPh>
    <phoneticPr fontId="2"/>
  </si>
  <si>
    <r>
      <rPr>
        <sz val="14"/>
        <rFont val="ＭＳ Ｐゴシック"/>
        <family val="3"/>
        <charset val="128"/>
      </rPr>
      <t xml:space="preserve">                                             </t>
    </r>
    <r>
      <rPr>
        <sz val="20"/>
        <rFont val="ＭＳ Ｐゴシック"/>
        <family val="3"/>
        <charset val="128"/>
      </rPr>
      <t xml:space="preserve">
</t>
    </r>
    <r>
      <rPr>
        <sz val="16"/>
        <rFont val="ＭＳ Ｐゴシック"/>
        <family val="3"/>
        <charset val="128"/>
      </rPr>
      <t>第74回兵庫リレーカーニバル　［県内小学校用］</t>
    </r>
    <rPh sb="46" eb="47">
      <t>ダイ</t>
    </rPh>
    <rPh sb="49" eb="50">
      <t>カイ</t>
    </rPh>
    <rPh sb="50" eb="52">
      <t>ヒョウゴ</t>
    </rPh>
    <rPh sb="62" eb="64">
      <t>ケンナイ</t>
    </rPh>
    <rPh sb="64" eb="67">
      <t>ショウガッコウ</t>
    </rPh>
    <rPh sb="67" eb="68">
      <t>ヨウ</t>
    </rPh>
    <phoneticPr fontId="2"/>
  </si>
  <si>
    <t>第74回兵庫リレーカーニバル　　小学生オープン種目出場推薦者（男子）一覧表</t>
    <rPh sb="0" eb="1">
      <t>ダイ</t>
    </rPh>
    <rPh sb="3" eb="4">
      <t>カイ</t>
    </rPh>
    <rPh sb="4" eb="6">
      <t>ヒョウゴ</t>
    </rPh>
    <rPh sb="16" eb="19">
      <t>ショウガクセイ</t>
    </rPh>
    <rPh sb="23" eb="25">
      <t>シュモク</t>
    </rPh>
    <rPh sb="25" eb="27">
      <t>シュツジョウ</t>
    </rPh>
    <rPh sb="27" eb="30">
      <t>スイセンシャ</t>
    </rPh>
    <rPh sb="31" eb="33">
      <t>ダンシ</t>
    </rPh>
    <rPh sb="34" eb="36">
      <t>イチラン</t>
    </rPh>
    <rPh sb="36" eb="37">
      <t>ヒョウ</t>
    </rPh>
    <phoneticPr fontId="27"/>
  </si>
  <si>
    <t>2025年度兵庫陸上競技公認記録５年生の上位者（下表参照）を、第７４回兵庫リレーカーニバルオープン種目出場資格者として推薦します。</t>
  </si>
  <si>
    <t>他の小学生は、申込みをしても出場できません。</t>
  </si>
  <si>
    <t>なお、小学生オープン種目申込みは、小学生の発達段階を考慮し、一人２種目までとします。</t>
  </si>
  <si>
    <t>13"39</t>
  </si>
  <si>
    <t>松浦  礼恩</t>
  </si>
  <si>
    <t>有野台NAC・神戸市</t>
  </si>
  <si>
    <t>13"83</t>
  </si>
  <si>
    <t>髙橋    煌</t>
  </si>
  <si>
    <t>鶴居・神崎郡</t>
  </si>
  <si>
    <t>13"99</t>
  </si>
  <si>
    <t>豆崎　　漣</t>
  </si>
  <si>
    <t>桜の宮・神戸市</t>
  </si>
  <si>
    <t>10.25</t>
  </si>
  <si>
    <t>14"20</t>
  </si>
  <si>
    <t>辻　　那月</t>
  </si>
  <si>
    <t>中寺・姫路市</t>
  </si>
  <si>
    <t>板井  柊大</t>
  </si>
  <si>
    <t>ELITE・伊丹市</t>
  </si>
  <si>
    <t>14"21</t>
  </si>
  <si>
    <t>谷口　晴宗</t>
  </si>
  <si>
    <t>9.20</t>
  </si>
  <si>
    <t>14"23</t>
  </si>
  <si>
    <t>佐伯  拓史</t>
  </si>
  <si>
    <t xml:space="preserve">14"3 </t>
  </si>
  <si>
    <t>山口凜雄翔</t>
  </si>
  <si>
    <t>加茂・洲本市</t>
  </si>
  <si>
    <t>10.11</t>
  </si>
  <si>
    <t>14"34</t>
  </si>
  <si>
    <t>高橋　凌生</t>
  </si>
  <si>
    <t>ユニバースポーツクラブ・神戸市</t>
  </si>
  <si>
    <t xml:space="preserve">14"4 </t>
  </si>
  <si>
    <t>武田　祥太</t>
  </si>
  <si>
    <t>大野・洲本市</t>
  </si>
  <si>
    <t>14"40</t>
  </si>
  <si>
    <t>桂　  恒誠</t>
  </si>
  <si>
    <t>7.13</t>
  </si>
  <si>
    <t>北田　悠河</t>
  </si>
  <si>
    <t>旭陽・姫路市</t>
  </si>
  <si>
    <t>14"48</t>
  </si>
  <si>
    <t>小田垣　慶</t>
  </si>
  <si>
    <t>五荘・豊岡市</t>
  </si>
  <si>
    <t>14"57</t>
  </si>
  <si>
    <t>小髙根晴人</t>
  </si>
  <si>
    <t>A&amp;C ASHIYA・芦屋市</t>
  </si>
  <si>
    <t>永井  奨泰</t>
  </si>
  <si>
    <t xml:space="preserve">14"6 </t>
  </si>
  <si>
    <t>清水　陽平</t>
  </si>
  <si>
    <t>尾崎・赤穂市</t>
  </si>
  <si>
    <t>11.15</t>
  </si>
  <si>
    <t>前川  隼都</t>
  </si>
  <si>
    <t>松田  朔和</t>
  </si>
  <si>
    <t>栗山　敬弘</t>
  </si>
  <si>
    <t>北五葉NAC・神戸市</t>
  </si>
  <si>
    <t xml:space="preserve">14"7 </t>
  </si>
  <si>
    <t>明石　　朔</t>
  </si>
  <si>
    <t>一宮・淡路市</t>
  </si>
  <si>
    <t>14"70</t>
  </si>
  <si>
    <t>関谷  太希</t>
  </si>
  <si>
    <t>髙見澤和輝</t>
  </si>
  <si>
    <t>長尾・神戸市</t>
  </si>
  <si>
    <t>松元　翔吾</t>
  </si>
  <si>
    <t>道場・神戸市</t>
  </si>
  <si>
    <t>迫下　悠靖</t>
  </si>
  <si>
    <t>成田    舜</t>
  </si>
  <si>
    <t xml:space="preserve">14"8 </t>
  </si>
  <si>
    <t>杉岡　桃李</t>
  </si>
  <si>
    <t>湊・南あわじ市</t>
  </si>
  <si>
    <t>神澤　大翔</t>
  </si>
  <si>
    <t>10.13</t>
  </si>
  <si>
    <t>鎌田　健次</t>
  </si>
  <si>
    <t>自由が丘・三木市</t>
  </si>
  <si>
    <t>藤本  稜大</t>
  </si>
  <si>
    <t>門内　  陸</t>
  </si>
  <si>
    <t>14"95</t>
  </si>
  <si>
    <t>安藤　稜真</t>
  </si>
  <si>
    <t>東町・神戸市</t>
  </si>
  <si>
    <t>松岡  巧弥</t>
  </si>
  <si>
    <t>14"99</t>
  </si>
  <si>
    <t>真木　悠翔</t>
  </si>
  <si>
    <t xml:space="preserve">15"0 </t>
  </si>
  <si>
    <t>河野　秀吉</t>
  </si>
  <si>
    <t>城西・赤穂市</t>
  </si>
  <si>
    <t>南　　佑磨</t>
  </si>
  <si>
    <t>賀集・南あわじ市</t>
  </si>
  <si>
    <t>15"01</t>
  </si>
  <si>
    <t>釜坂　明志</t>
  </si>
  <si>
    <t>水上・姫路市</t>
  </si>
  <si>
    <t>佐野　篤悠</t>
  </si>
  <si>
    <t>雲中・神戸市</t>
  </si>
  <si>
    <t>豊原　煌生</t>
  </si>
  <si>
    <t>南本　悠守</t>
  </si>
  <si>
    <t>15"07</t>
  </si>
  <si>
    <t>播磨　　青</t>
  </si>
  <si>
    <t>井吹の丘・神戸市</t>
  </si>
  <si>
    <t>1m24</t>
  </si>
  <si>
    <t>前嶋  翔太</t>
  </si>
  <si>
    <t>宮本  健慎</t>
  </si>
  <si>
    <t>安井　　至</t>
  </si>
  <si>
    <t>北阿万・南あわじ市</t>
  </si>
  <si>
    <t>迫下  悠靖</t>
  </si>
  <si>
    <t>松田　　翔</t>
  </si>
  <si>
    <t>来住・小野市</t>
  </si>
  <si>
    <t>髙橋　雅貴</t>
  </si>
  <si>
    <t>萩　　海翔</t>
  </si>
  <si>
    <t>塩田・淡路市</t>
  </si>
  <si>
    <t>中尾　永和</t>
  </si>
  <si>
    <t>辰美・南あわじ市</t>
  </si>
  <si>
    <t>大久保将起</t>
  </si>
  <si>
    <t>西山　壱太</t>
  </si>
  <si>
    <t>社学園・加東市</t>
  </si>
  <si>
    <t>6. 7</t>
  </si>
  <si>
    <t>山口  雅仁</t>
  </si>
  <si>
    <t>佐藤　太慈</t>
  </si>
  <si>
    <t>広田・南あわじ市</t>
  </si>
  <si>
    <t>田中　琉生</t>
  </si>
  <si>
    <t>藤本　一護</t>
  </si>
  <si>
    <t>中川原・洲本市</t>
  </si>
  <si>
    <t>10. 5</t>
  </si>
  <si>
    <t>小野　大翔</t>
  </si>
  <si>
    <t>森　　奏太</t>
  </si>
  <si>
    <t>津名東・淡路市</t>
  </si>
  <si>
    <t>上月　陽斗</t>
  </si>
  <si>
    <t>小川　瑛翔</t>
  </si>
  <si>
    <t>居内　悠真</t>
  </si>
  <si>
    <t>榎列・南あわじ市</t>
  </si>
  <si>
    <t>4m02</t>
  </si>
  <si>
    <t>柳瀬    空</t>
  </si>
  <si>
    <t>河原　夢咲</t>
  </si>
  <si>
    <t>三木JRC・三木市</t>
    <rPh sb="0" eb="2">
      <t>ミキ</t>
    </rPh>
    <rPh sb="6" eb="9">
      <t>ミキシ</t>
    </rPh>
    <phoneticPr fontId="1"/>
  </si>
  <si>
    <t>8.30</t>
  </si>
  <si>
    <t>真木  悠翔</t>
  </si>
  <si>
    <t>3m91</t>
  </si>
  <si>
    <t>上尾  百樹</t>
  </si>
  <si>
    <t>下川  塁駕</t>
  </si>
  <si>
    <t>3m89</t>
  </si>
  <si>
    <t>山口　雅仁</t>
  </si>
  <si>
    <t>北田  悠河</t>
  </si>
  <si>
    <t>3m82</t>
  </si>
  <si>
    <t>3m80</t>
  </si>
  <si>
    <t>菱川　拓人</t>
  </si>
  <si>
    <t>明石・明石市</t>
  </si>
  <si>
    <t>10.18</t>
  </si>
  <si>
    <t>黒田  季也</t>
  </si>
  <si>
    <t>田原・神崎郡</t>
  </si>
  <si>
    <t>遠竹  結月</t>
  </si>
  <si>
    <t>平岡・加古川市</t>
  </si>
  <si>
    <t>粟田  遥介</t>
  </si>
  <si>
    <t>3m79</t>
  </si>
  <si>
    <t>樋口　大和</t>
  </si>
  <si>
    <t>安乎・洲本市</t>
  </si>
  <si>
    <t>畑井　翔太</t>
  </si>
  <si>
    <t>河合・小野市</t>
  </si>
  <si>
    <t>3m76</t>
  </si>
  <si>
    <t>江角　琉希</t>
  </si>
  <si>
    <t>3m75</t>
  </si>
  <si>
    <t>3m73</t>
  </si>
  <si>
    <t>伊藤　  朔</t>
  </si>
  <si>
    <t>ASAGO T＆F・朝来市</t>
  </si>
  <si>
    <t>福井　瑛太</t>
  </si>
  <si>
    <t>溝渕　春馬</t>
  </si>
  <si>
    <t>都志・洲本市</t>
  </si>
  <si>
    <t>3m67</t>
  </si>
  <si>
    <t>魚谷  陸人</t>
  </si>
  <si>
    <t>星合　祐希</t>
  </si>
  <si>
    <t>洲三・洲本市</t>
  </si>
  <si>
    <t>3m62</t>
  </si>
  <si>
    <t>奥洞　馨月</t>
  </si>
  <si>
    <t>王子・明石市</t>
  </si>
  <si>
    <t>髙田　侑矢</t>
  </si>
  <si>
    <t>4. 5</t>
  </si>
  <si>
    <t>藤本  太輝</t>
  </si>
  <si>
    <t>A&amp;C KOBE・神戸市</t>
  </si>
  <si>
    <t>信近　優太</t>
  </si>
  <si>
    <t>明石ＡＣ・明石市</t>
  </si>
  <si>
    <t>4.26</t>
  </si>
  <si>
    <t>松永龍之介</t>
  </si>
  <si>
    <t>浦・淡路市</t>
  </si>
  <si>
    <t>紫竹　　慧</t>
  </si>
  <si>
    <t>3m52</t>
  </si>
  <si>
    <t>髙田　有珀</t>
  </si>
  <si>
    <t>洲本一・洲本市</t>
  </si>
  <si>
    <t>松枝　蒼士</t>
  </si>
  <si>
    <t>3m50</t>
  </si>
  <si>
    <t>蓮池　　晶</t>
  </si>
  <si>
    <t>Sports淡路・洲本市</t>
  </si>
  <si>
    <t>釜坂  明志</t>
  </si>
  <si>
    <t>2025年度兵庫陸上競技公認記録５年生の上位者（下表参照）を、第７４回兵庫リレーカーニバルオープン種目出場資格者として推薦します。</t>
    <rPh sb="4" eb="6">
      <t>ネンド</t>
    </rPh>
    <rPh sb="6" eb="12">
      <t>ヒョウゴリクジョウキョウギ</t>
    </rPh>
    <rPh sb="12" eb="16">
      <t>コウニンキロク</t>
    </rPh>
    <rPh sb="17" eb="19">
      <t>ネンセイ</t>
    </rPh>
    <rPh sb="20" eb="22">
      <t>ジョウイ</t>
    </rPh>
    <rPh sb="22" eb="23">
      <t>シャ</t>
    </rPh>
    <rPh sb="24" eb="26">
      <t>カヒョウ</t>
    </rPh>
    <rPh sb="26" eb="28">
      <t>サンショウ</t>
    </rPh>
    <rPh sb="31" eb="32">
      <t>ダイ</t>
    </rPh>
    <rPh sb="34" eb="35">
      <t>カイ</t>
    </rPh>
    <rPh sb="35" eb="37">
      <t>ヒョウゴ</t>
    </rPh>
    <rPh sb="49" eb="51">
      <t>シュモク</t>
    </rPh>
    <rPh sb="51" eb="53">
      <t>シュツジョウ</t>
    </rPh>
    <rPh sb="53" eb="55">
      <t>シカク</t>
    </rPh>
    <rPh sb="55" eb="56">
      <t>シャ</t>
    </rPh>
    <rPh sb="59" eb="61">
      <t>スイセン</t>
    </rPh>
    <phoneticPr fontId="39"/>
  </si>
  <si>
    <t>他の小学生は、申込みをしても出場できません。</t>
    <rPh sb="0" eb="1">
      <t>タ</t>
    </rPh>
    <rPh sb="2" eb="5">
      <t>ショウガクセイ</t>
    </rPh>
    <rPh sb="7" eb="9">
      <t>モウシコミ</t>
    </rPh>
    <rPh sb="14" eb="16">
      <t>シュツジョウ</t>
    </rPh>
    <phoneticPr fontId="39"/>
  </si>
  <si>
    <t>なお、小学生オープン種目申込みは、小学生の発達段階を考慮し、一人２種目までとします。</t>
    <rPh sb="3" eb="6">
      <t>ショウガクセイ</t>
    </rPh>
    <rPh sb="10" eb="13">
      <t>シュモクモウ</t>
    </rPh>
    <rPh sb="13" eb="14">
      <t>コ</t>
    </rPh>
    <rPh sb="17" eb="20">
      <t>ショウガクセイ</t>
    </rPh>
    <rPh sb="21" eb="25">
      <t>ハッタツダンカイ</t>
    </rPh>
    <rPh sb="26" eb="28">
      <t>コウリョ</t>
    </rPh>
    <rPh sb="30" eb="32">
      <t>ヒトリ</t>
    </rPh>
    <rPh sb="33" eb="35">
      <t>シュモク</t>
    </rPh>
    <phoneticPr fontId="39"/>
  </si>
  <si>
    <t>第74回兵庫リレーカーニバル　　小学生オープン種目出場推薦者（女子）一覧表</t>
    <rPh sb="0" eb="1">
      <t>ダイ</t>
    </rPh>
    <rPh sb="3" eb="4">
      <t>カイ</t>
    </rPh>
    <rPh sb="4" eb="6">
      <t>ヒョウゴ</t>
    </rPh>
    <rPh sb="16" eb="19">
      <t>ショウガクセイ</t>
    </rPh>
    <rPh sb="23" eb="25">
      <t>シュモク</t>
    </rPh>
    <rPh sb="25" eb="27">
      <t>シュツジョウ</t>
    </rPh>
    <rPh sb="27" eb="30">
      <t>スイセンシャ</t>
    </rPh>
    <rPh sb="31" eb="33">
      <t>ジョシ</t>
    </rPh>
    <rPh sb="34" eb="36">
      <t>イチラン</t>
    </rPh>
    <rPh sb="36" eb="37">
      <t>ヒョウ</t>
    </rPh>
    <phoneticPr fontId="27"/>
  </si>
  <si>
    <t>荒木　芽歩</t>
  </si>
  <si>
    <t>14"01</t>
  </si>
  <si>
    <t>岸田  実佳</t>
  </si>
  <si>
    <t>14"32</t>
  </si>
  <si>
    <t>谷    咲那</t>
  </si>
  <si>
    <t>14"33</t>
  </si>
  <si>
    <t>藤本  充稀</t>
  </si>
  <si>
    <t>14"46</t>
  </si>
  <si>
    <t>津﨑　陽向</t>
  </si>
  <si>
    <t>14"51</t>
  </si>
  <si>
    <t>佐藤  結芽</t>
  </si>
  <si>
    <t>14"54</t>
  </si>
  <si>
    <t>谷川  由奈</t>
  </si>
  <si>
    <t>14"58</t>
  </si>
  <si>
    <t>福永  美月</t>
  </si>
  <si>
    <t>小川　実友</t>
  </si>
  <si>
    <t>吉川・三木市</t>
  </si>
  <si>
    <t>木村　　紗</t>
  </si>
  <si>
    <t>岩岡・神戸市</t>
  </si>
  <si>
    <t>齋藤　碧珠</t>
  </si>
  <si>
    <t>市場・小野市</t>
  </si>
  <si>
    <t>宿院奈津喜</t>
  </si>
  <si>
    <t>下山    皐</t>
  </si>
  <si>
    <t>14"79</t>
  </si>
  <si>
    <t>鎌田  有咲</t>
  </si>
  <si>
    <t>小林 ｼﾞｮｲｽ</t>
  </si>
  <si>
    <t>迎山　愛真</t>
  </si>
  <si>
    <t>段渕  彩月</t>
  </si>
  <si>
    <t>はりま一宮・宍粟市</t>
  </si>
  <si>
    <t>15"00</t>
  </si>
  <si>
    <t>葛和  歩果</t>
  </si>
  <si>
    <t>目黒　彩瑛</t>
  </si>
  <si>
    <t>木津・神戸市</t>
  </si>
  <si>
    <t>大西ななほ</t>
  </si>
  <si>
    <t>福永　茉優</t>
  </si>
  <si>
    <t>船津・姫路市</t>
  </si>
  <si>
    <t>15"13</t>
  </si>
  <si>
    <t>稲井  麗生</t>
  </si>
  <si>
    <t>美賀多台・神戸市</t>
  </si>
  <si>
    <t>大谷明香里</t>
  </si>
  <si>
    <t>清水　心陽</t>
  </si>
  <si>
    <t>松井・多可郡</t>
  </si>
  <si>
    <t>15"17</t>
  </si>
  <si>
    <t>中村  和心</t>
  </si>
  <si>
    <t>西川RAC・神戸市</t>
  </si>
  <si>
    <t>15"23</t>
  </si>
  <si>
    <t>中島　愛結</t>
  </si>
  <si>
    <t>田中  美心</t>
  </si>
  <si>
    <t>15"25</t>
  </si>
  <si>
    <t>山本　文芽</t>
  </si>
  <si>
    <t>田鶴野・豊岡市</t>
  </si>
  <si>
    <t>三浦　希美</t>
  </si>
  <si>
    <t>平岡南・加古川市</t>
  </si>
  <si>
    <t>酒井　里桜</t>
  </si>
  <si>
    <t>竹の台・神戸市</t>
  </si>
  <si>
    <t>15"28</t>
  </si>
  <si>
    <t>松原  遙香</t>
  </si>
  <si>
    <t>大瀬戸こはる</t>
  </si>
  <si>
    <t>澤井里桜奈</t>
  </si>
  <si>
    <t>立岡  優陽</t>
  </si>
  <si>
    <t>15"42</t>
  </si>
  <si>
    <t>金川  花夏</t>
  </si>
  <si>
    <t>藤原　惟慈</t>
  </si>
  <si>
    <t>上筒井・神戸市</t>
  </si>
  <si>
    <t>藤井　望乃</t>
  </si>
  <si>
    <t>15"47</t>
  </si>
  <si>
    <t>吉川　希愛</t>
  </si>
  <si>
    <t>神陵台・神戸市</t>
  </si>
  <si>
    <t>藤本　結女</t>
  </si>
  <si>
    <t>15"49</t>
  </si>
  <si>
    <t>長井  美空</t>
  </si>
  <si>
    <t>IRC・姫路市</t>
  </si>
  <si>
    <t xml:space="preserve"> 6. 7</t>
    <phoneticPr fontId="2"/>
  </si>
  <si>
    <t>1m21</t>
  </si>
  <si>
    <t>山渕    華</t>
  </si>
  <si>
    <t>髙橋  風華</t>
  </si>
  <si>
    <t>廣岡  來々</t>
  </si>
  <si>
    <t>平岡  らい</t>
  </si>
  <si>
    <t>山崎ひより</t>
  </si>
  <si>
    <t>相生陸上・相生市</t>
  </si>
  <si>
    <t>金川　花夏</t>
  </si>
  <si>
    <t>池西　結芽</t>
  </si>
  <si>
    <t>真浦　来実</t>
  </si>
  <si>
    <t>松帆・南あわじ市</t>
  </si>
  <si>
    <t>森野　心彩</t>
  </si>
  <si>
    <t>坂井優希奈</t>
  </si>
  <si>
    <t>井谷　実結</t>
  </si>
  <si>
    <t>堀川　結衣</t>
  </si>
  <si>
    <t>濵﨑　菜花</t>
  </si>
  <si>
    <t>志筑・淡路市</t>
  </si>
  <si>
    <t>松井　瑞季</t>
  </si>
  <si>
    <t>福永  茉優</t>
  </si>
  <si>
    <t>松原　遙香</t>
  </si>
  <si>
    <t>鳩里・加古川市</t>
  </si>
  <si>
    <t>宮本  知苗</t>
  </si>
  <si>
    <t>4m11</t>
  </si>
  <si>
    <t>3m98</t>
  </si>
  <si>
    <t>谷　  咲那</t>
  </si>
  <si>
    <t>3m74</t>
  </si>
  <si>
    <t>橋本　すず</t>
  </si>
  <si>
    <t>塘永    晴</t>
  </si>
  <si>
    <t>山下    藍</t>
  </si>
  <si>
    <t>甘地・神崎郡</t>
  </si>
  <si>
    <t>出塩  葵子</t>
  </si>
  <si>
    <t>3m55</t>
  </si>
  <si>
    <t>小紫　千那</t>
  </si>
  <si>
    <t>3m47</t>
  </si>
  <si>
    <t>白石　万倫</t>
  </si>
  <si>
    <t>3m42</t>
  </si>
  <si>
    <t>藤井  望乃</t>
  </si>
  <si>
    <t>3m41</t>
  </si>
  <si>
    <t>中島  愛結</t>
  </si>
  <si>
    <t>3m40</t>
  </si>
  <si>
    <t>清水  梨恋</t>
  </si>
  <si>
    <t>森下菜々果</t>
  </si>
  <si>
    <t>谷外・姫路市</t>
  </si>
  <si>
    <t>3m39</t>
  </si>
  <si>
    <t>垣本來麗羽</t>
  </si>
  <si>
    <t>福島  紅葉</t>
  </si>
  <si>
    <t>3m34</t>
  </si>
  <si>
    <t>槇本ありす</t>
  </si>
  <si>
    <t>3m31</t>
  </si>
  <si>
    <t>松本  悠希</t>
  </si>
  <si>
    <t>3m26</t>
  </si>
  <si>
    <t>武中　希美</t>
  </si>
  <si>
    <t>東条学園・加東市</t>
  </si>
  <si>
    <t>長井  愛那</t>
  </si>
  <si>
    <t>3m22</t>
  </si>
  <si>
    <t>谷口　結希</t>
  </si>
  <si>
    <t>石本  瑠奈</t>
  </si>
  <si>
    <t>富永  莉子</t>
  </si>
  <si>
    <t>3m16</t>
  </si>
  <si>
    <t>合宝  彩夏</t>
  </si>
  <si>
    <t>田中  優杏</t>
  </si>
  <si>
    <t>6. 7</t>
    <phoneticPr fontId="2"/>
  </si>
  <si>
    <t>※　注意事項</t>
  </si>
  <si>
    <t>　競技運営の都合上、１００ｍ予選を４組とするため、申込者の上位36名までの出場とします。</t>
    <rPh sb="1" eb="5">
      <t>キョウギウンエイ</t>
    </rPh>
    <rPh sb="6" eb="9">
      <t>ツゴウジョウ</t>
    </rPh>
    <rPh sb="14" eb="16">
      <t>ヨセン</t>
    </rPh>
    <rPh sb="18" eb="19">
      <t>クミ</t>
    </rPh>
    <rPh sb="25" eb="28">
      <t>モウシコミシャ</t>
    </rPh>
    <rPh sb="29" eb="31">
      <t>ジョウイ</t>
    </rPh>
    <rPh sb="33" eb="34">
      <t>メイ</t>
    </rPh>
    <rPh sb="37" eb="39">
      <t>シュツジョウ</t>
    </rPh>
    <phoneticPr fontId="39"/>
  </si>
  <si>
    <t>　申し込み後、出場できない場合は、返金いたします。（別途ご連絡します。）</t>
    <rPh sb="1" eb="2">
      <t>モウ</t>
    </rPh>
    <rPh sb="3" eb="4">
      <t>コ</t>
    </rPh>
    <rPh sb="5" eb="6">
      <t>アト</t>
    </rPh>
    <rPh sb="7" eb="9">
      <t>シュツジョウ</t>
    </rPh>
    <rPh sb="13" eb="15">
      <t>バアイ</t>
    </rPh>
    <rPh sb="17" eb="19">
      <t>ヘンキン</t>
    </rPh>
    <rPh sb="26" eb="28">
      <t>ベット</t>
    </rPh>
    <rPh sb="29" eb="31">
      <t>レンラク</t>
    </rPh>
    <phoneticPr fontId="39"/>
  </si>
  <si>
    <t>【事務連絡先】兵庫陸上競技協会普及委員会　小山正典</t>
    <rPh sb="1" eb="6">
      <t>ジムレンラクサキ</t>
    </rPh>
    <rPh sb="7" eb="15">
      <t>ヒョウゴリクジョウキョウギキョウカイ</t>
    </rPh>
    <rPh sb="15" eb="20">
      <t>フキュウイインカイ</t>
    </rPh>
    <rPh sb="21" eb="23">
      <t>コヤマ</t>
    </rPh>
    <rPh sb="23" eb="25">
      <t>マサノリ</t>
    </rPh>
    <phoneticPr fontId="39"/>
  </si>
  <si>
    <t>fukyuu@haaa.jp</t>
    <phoneticPr fontId="39"/>
  </si>
  <si>
    <t>2026 第74回兵庫リレーカーニバル申込書</t>
    <rPh sb="19" eb="22">
      <t>モウシコミショ</t>
    </rPh>
    <phoneticPr fontId="2"/>
  </si>
  <si>
    <t>19</t>
  </si>
  <si>
    <t>20</t>
  </si>
  <si>
    <t>21</t>
  </si>
  <si>
    <t>22</t>
  </si>
  <si>
    <t>23</t>
  </si>
  <si>
    <t>24</t>
  </si>
  <si>
    <t>上坂部(尼崎市)</t>
    <rPh sb="0" eb="3">
      <t>カミサカベ</t>
    </rPh>
    <rPh sb="4" eb="6">
      <t>アマガサキ</t>
    </rPh>
    <rPh sb="6" eb="7">
      <t>シ</t>
    </rPh>
    <phoneticPr fontId="2"/>
  </si>
  <si>
    <t>ｶﾐｻｶﾍﾞ</t>
  </si>
  <si>
    <t>広田(西宮市)</t>
    <rPh sb="0" eb="2">
      <t>ヒロタ</t>
    </rPh>
    <rPh sb="3" eb="6">
      <t>ニシノミヤシ</t>
    </rPh>
    <phoneticPr fontId="2"/>
  </si>
  <si>
    <t>浜脇(西宮市)</t>
    <rPh sb="0" eb="2">
      <t>ハマワキ</t>
    </rPh>
    <rPh sb="3" eb="6">
      <t>ニシノミヤシ</t>
    </rPh>
    <phoneticPr fontId="2"/>
  </si>
  <si>
    <t>ﾊﾏﾜｷ</t>
  </si>
  <si>
    <t>浜風(芦屋市)</t>
    <rPh sb="0" eb="2">
      <t>ハマカゼ</t>
    </rPh>
    <rPh sb="3" eb="5">
      <t>アシヤ</t>
    </rPh>
    <rPh sb="5" eb="6">
      <t>シ</t>
    </rPh>
    <phoneticPr fontId="2"/>
  </si>
  <si>
    <t>ﾊﾏｶｾﾞ</t>
  </si>
  <si>
    <t>中山台(宝塚市)</t>
    <rPh sb="0" eb="3">
      <t>ナカヤマダイ</t>
    </rPh>
    <rPh sb="4" eb="6">
      <t>タカラヅカ</t>
    </rPh>
    <rPh sb="6" eb="7">
      <t>シ</t>
    </rPh>
    <phoneticPr fontId="2"/>
  </si>
  <si>
    <t>ﾅｶﾔﾏﾀﾞｲ</t>
  </si>
  <si>
    <t>鈴原(伊丹市)</t>
    <rPh sb="0" eb="2">
      <t>スズハラ</t>
    </rPh>
    <rPh sb="3" eb="6">
      <t>イタミシ</t>
    </rPh>
    <phoneticPr fontId="2"/>
  </si>
  <si>
    <t>ｽｽﾞﾊﾗ</t>
  </si>
  <si>
    <t>緑台(川西市)</t>
    <rPh sb="0" eb="2">
      <t>ミドリダイ</t>
    </rPh>
    <rPh sb="3" eb="6">
      <t>カワニシシ</t>
    </rPh>
    <phoneticPr fontId="2"/>
  </si>
  <si>
    <t>ﾐﾄﾞﾘﾀﾞｲ</t>
  </si>
  <si>
    <t>桜が丘(川西市)</t>
    <rPh sb="0" eb="1">
      <t>サクラ</t>
    </rPh>
    <rPh sb="2" eb="3">
      <t>オカ</t>
    </rPh>
    <rPh sb="4" eb="7">
      <t>カワニシシ</t>
    </rPh>
    <phoneticPr fontId="2"/>
  </si>
  <si>
    <t>KRC(川西市)</t>
    <rPh sb="4" eb="7">
      <t>カワニシシ</t>
    </rPh>
    <phoneticPr fontId="2"/>
  </si>
  <si>
    <t>ｹｰｱｰﾙｼｰ</t>
  </si>
  <si>
    <t>白金(川辺郡)</t>
    <rPh sb="0" eb="2">
      <t>シロガネ</t>
    </rPh>
    <rPh sb="3" eb="6">
      <t>カワベグン</t>
    </rPh>
    <phoneticPr fontId="2"/>
  </si>
  <si>
    <t>ｼﾛｶﾞﾈ</t>
  </si>
  <si>
    <t>ｶﾅﾃﾞｨｱﾝｱｶﾃﾞﾐｰ(神戸市)</t>
  </si>
  <si>
    <t>ｶﾅﾃﾞｨｱﾝｱｶﾃﾞﾐｰ</t>
  </si>
  <si>
    <t>六甲(神戸市)</t>
    <rPh sb="0" eb="2">
      <t>ロッコウ</t>
    </rPh>
    <rPh sb="3" eb="6">
      <t>コウベシ</t>
    </rPh>
    <phoneticPr fontId="2"/>
  </si>
  <si>
    <t>ｺｳﾍﾞ</t>
  </si>
  <si>
    <t>ﾊﾅﾔﾏ</t>
  </si>
  <si>
    <t>西落合(神戸市)</t>
    <rPh sb="0" eb="3">
      <t>ニシオチアイ</t>
    </rPh>
    <phoneticPr fontId="2"/>
  </si>
  <si>
    <t>ﾆｼｵﾁｱｲ</t>
  </si>
  <si>
    <t>西須磨(神戸市)</t>
    <rPh sb="0" eb="3">
      <t>ニシスマ</t>
    </rPh>
    <rPh sb="4" eb="7">
      <t>コウベシ</t>
    </rPh>
    <phoneticPr fontId="2"/>
  </si>
  <si>
    <t>ﾆｼｽﾏ</t>
  </si>
  <si>
    <t>ｼﾝｼﾝS・K</t>
  </si>
  <si>
    <r>
      <t>両荘みらい学園</t>
    </r>
    <r>
      <rPr>
        <sz val="9"/>
        <rFont val="ＭＳ Ｐゴシック"/>
        <family val="3"/>
        <charset val="128"/>
      </rPr>
      <t>(加古川市)</t>
    </r>
    <rPh sb="0" eb="1">
      <t>リョウ</t>
    </rPh>
    <rPh sb="1" eb="2">
      <t>ソウ</t>
    </rPh>
    <rPh sb="5" eb="7">
      <t>ガクエン</t>
    </rPh>
    <rPh sb="8" eb="11">
      <t>カコガワ</t>
    </rPh>
    <rPh sb="11" eb="12">
      <t>シ</t>
    </rPh>
    <phoneticPr fontId="2"/>
  </si>
  <si>
    <t>ﾘｮｳｿｳﾐﾗｲｶﾞｸｴﾝ</t>
  </si>
  <si>
    <t>赤穂JRC(赤穂市)</t>
    <rPh sb="0" eb="2">
      <t>アコウ</t>
    </rPh>
    <rPh sb="6" eb="9">
      <t>アコウシ</t>
    </rPh>
    <phoneticPr fontId="2"/>
  </si>
  <si>
    <t>ｱｺｳJRC</t>
  </si>
  <si>
    <t>山崎南(宍粟市)</t>
    <rPh sb="0" eb="3">
      <t>ヤマサキミナミ</t>
    </rPh>
    <rPh sb="4" eb="6">
      <t>シソウ</t>
    </rPh>
    <rPh sb="6" eb="7">
      <t>シ</t>
    </rPh>
    <phoneticPr fontId="2"/>
  </si>
  <si>
    <t>ﾔﾏｻｷﾐﾅﾐ</t>
  </si>
  <si>
    <t>河東(宍粟市)</t>
    <rPh sb="0" eb="2">
      <t>カワヒガシ</t>
    </rPh>
    <rPh sb="3" eb="5">
      <t>シソウ</t>
    </rPh>
    <rPh sb="5" eb="6">
      <t>シ</t>
    </rPh>
    <phoneticPr fontId="2"/>
  </si>
  <si>
    <t>ｶﾜﾋｶﾞｼ</t>
  </si>
  <si>
    <t>篠山(丹波篠山市)</t>
    <rPh sb="0" eb="2">
      <t>ササヤマ</t>
    </rPh>
    <rPh sb="3" eb="5">
      <t>タンバ</t>
    </rPh>
    <rPh sb="5" eb="7">
      <t>ササヤマ</t>
    </rPh>
    <rPh sb="7" eb="8">
      <t>シ</t>
    </rPh>
    <phoneticPr fontId="2"/>
  </si>
  <si>
    <t>ｻｻﾔﾏ</t>
  </si>
  <si>
    <t>多紀ラン(丹波篠山市)</t>
    <rPh sb="0" eb="2">
      <t>タキ</t>
    </rPh>
    <rPh sb="5" eb="7">
      <t>タンバ</t>
    </rPh>
    <rPh sb="7" eb="9">
      <t>ササヤマ</t>
    </rPh>
    <rPh sb="9" eb="10">
      <t>シ</t>
    </rPh>
    <phoneticPr fontId="2"/>
  </si>
  <si>
    <t>ﾀｷﾗﾝ</t>
  </si>
  <si>
    <t>竹山(丹波市)</t>
    <rPh sb="0" eb="2">
      <t>タケヤマ</t>
    </rPh>
    <phoneticPr fontId="2"/>
  </si>
  <si>
    <t>ﾀｹﾔﾏ</t>
  </si>
  <si>
    <t>丹波AC(丹波市)</t>
    <rPh sb="0" eb="2">
      <t>タンバ</t>
    </rPh>
    <phoneticPr fontId="2"/>
  </si>
  <si>
    <t>ﾀﾝﾊﾞAC</t>
  </si>
  <si>
    <t>SCT TORSO(丹波市)</t>
  </si>
  <si>
    <t>SCTﾄﾙｿ</t>
  </si>
  <si>
    <t>A.S.A(南あわじ市)</t>
  </si>
  <si>
    <t>A.S.A</t>
  </si>
  <si>
    <t>竹野学園(豊岡市)</t>
    <rPh sb="0" eb="2">
      <t>タケノ</t>
    </rPh>
    <rPh sb="2" eb="4">
      <t>ガクエン</t>
    </rPh>
    <rPh sb="5" eb="8">
      <t>トヨオカシ</t>
    </rPh>
    <phoneticPr fontId="2"/>
  </si>
  <si>
    <t>ﾀｹﾉｶﾞｸｴﾝ</t>
  </si>
  <si>
    <t>ASAGO ATF(朝来市)</t>
    <rPh sb="10" eb="13">
      <t>アサゴシ</t>
    </rPh>
    <phoneticPr fontId="2"/>
  </si>
  <si>
    <t>ｱｻｺﾞATF</t>
  </si>
  <si>
    <t>矢田川走友会(美方郡)</t>
    <rPh sb="0" eb="3">
      <t>ヤタガワ</t>
    </rPh>
    <rPh sb="3" eb="4">
      <t>ソウ</t>
    </rPh>
    <rPh sb="4" eb="5">
      <t>トモ</t>
    </rPh>
    <rPh sb="5" eb="6">
      <t>カイ</t>
    </rPh>
    <rPh sb="7" eb="9">
      <t>ミカタ</t>
    </rPh>
    <rPh sb="9" eb="10">
      <t>グン</t>
    </rPh>
    <phoneticPr fontId="2"/>
  </si>
  <si>
    <t>ﾔﾀｶﾞﾜｿｳﾕｳｶｲ</t>
  </si>
  <si>
    <t>社学園(加東市)</t>
    <rPh sb="0" eb="1">
      <t>ヤシロ</t>
    </rPh>
    <rPh sb="1" eb="3">
      <t>ガクエン</t>
    </rPh>
    <rPh sb="4" eb="7">
      <t>カトウシ</t>
    </rPh>
    <phoneticPr fontId="2"/>
  </si>
  <si>
    <t>ﾔｼﾛｶﾞｸｴﾝ</t>
  </si>
  <si>
    <t>A</t>
    <phoneticPr fontId="2"/>
  </si>
  <si>
    <t>B</t>
    <phoneticPr fontId="2"/>
  </si>
  <si>
    <t>C</t>
    <phoneticPr fontId="2"/>
  </si>
  <si>
    <t>D</t>
    <phoneticPr fontId="2"/>
  </si>
  <si>
    <t>ﾘﾚｰ正規A\3000
ｵｰﾌﾟﾝBCD¥1500</t>
    <rPh sb="3" eb="5">
      <t>セイキ</t>
    </rPh>
    <phoneticPr fontId="2"/>
  </si>
  <si>
    <r>
      <rPr>
        <b/>
        <sz val="9"/>
        <rFont val="ＭＳ ゴシック"/>
        <family val="3"/>
        <charset val="128"/>
      </rPr>
      <t>リレー</t>
    </r>
    <r>
      <rPr>
        <b/>
        <sz val="10"/>
        <rFont val="ＭＳ ゴシック"/>
        <family val="3"/>
        <charset val="128"/>
      </rPr>
      <t xml:space="preserve">
ABCD</t>
    </r>
    <phoneticPr fontId="2"/>
  </si>
  <si>
    <r>
      <t>ｵｰﾌﾟﾝ種目</t>
    </r>
    <r>
      <rPr>
        <b/>
        <sz val="12"/>
        <rFont val="ＭＳ ゴシック"/>
        <family val="3"/>
        <charset val="128"/>
      </rPr>
      <t>(@\1200)</t>
    </r>
    <rPh sb="5" eb="7">
      <t>シュモク</t>
    </rPh>
    <phoneticPr fontId="2"/>
  </si>
  <si>
    <r>
      <t>　ｵｰﾌﾟﾝ種目</t>
    </r>
    <r>
      <rPr>
        <b/>
        <sz val="12"/>
        <rFont val="ＭＳ ゴシック"/>
        <family val="3"/>
        <charset val="128"/>
      </rPr>
      <t>(@\1200)</t>
    </r>
    <rPh sb="6" eb="8">
      <t>シュモク</t>
    </rPh>
    <phoneticPr fontId="2"/>
  </si>
  <si>
    <t>　競技運営の都合上、１００ｍ予選を４組とするため、申込者の上位36名までの出場とします。</t>
  </si>
  <si>
    <t>　申し込み後、出場できない場合は、返金いたします。（別途ご連絡します。）</t>
  </si>
  <si>
    <t>【事務連絡先】兵庫陸上競技協会普及委員会　小山正典</t>
  </si>
  <si>
    <t>fukyuu@haaa.jp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</si>
</sst>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#,##0&quot;種&quot;&quot;目&quot;"/>
    <numFmt numFmtId="177" formatCode="#,##0\ﾁ\ｰ\ﾑ"/>
    <numFmt numFmtId="178" formatCode="###\-####"/>
    <numFmt numFmtId="179" formatCode="mm\.dd"/>
    <numFmt numFmtId="180" formatCode="m\.d"/>
    <numFmt numFmtId="181" formatCode="m\.\ d"/>
    <numFmt numFmtId="182" formatCode="\ m\.\ d"/>
  </numFmts>
  <fonts count="4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28"/>
      <name val="ＭＳ ゴシック"/>
      <family val="3"/>
      <charset val="128"/>
    </font>
    <font>
      <sz val="12"/>
      <name val="ＭＳ 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color indexed="12"/>
      <name val="ＭＳ Ｐゴシック"/>
      <family val="3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22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ゴシック"/>
      <family val="3"/>
      <charset val="128"/>
    </font>
    <font>
      <b/>
      <sz val="18"/>
      <color indexed="13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7"/>
      <name val="ＭＳ Ｐゴシック"/>
      <family val="3"/>
      <charset val="128"/>
    </font>
    <font>
      <sz val="17"/>
      <color indexed="10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14"/>
      <color theme="4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6"/>
      <color theme="4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6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" fillId="0" borderId="0">
      <alignment vertical="center"/>
    </xf>
  </cellStyleXfs>
  <cellXfs count="305">
    <xf numFmtId="0" fontId="0" fillId="0" borderId="0" xfId="0">
      <alignment vertical="center"/>
    </xf>
    <xf numFmtId="0" fontId="8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>
      <alignment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>
      <alignment vertical="center"/>
    </xf>
    <xf numFmtId="0" fontId="3" fillId="2" borderId="2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3" fillId="0" borderId="2" xfId="0" applyFont="1" applyBorder="1">
      <alignment vertical="center"/>
    </xf>
    <xf numFmtId="0" fontId="3" fillId="0" borderId="5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10" fillId="0" borderId="5" xfId="0" applyFont="1" applyBorder="1">
      <alignment vertical="center"/>
    </xf>
    <xf numFmtId="0" fontId="4" fillId="0" borderId="0" xfId="0" applyFont="1" applyAlignment="1">
      <alignment horizontal="distributed" vertical="center" wrapText="1"/>
    </xf>
    <xf numFmtId="0" fontId="3" fillId="0" borderId="3" xfId="0" applyFont="1" applyBorder="1">
      <alignment vertical="center"/>
    </xf>
    <xf numFmtId="0" fontId="3" fillId="0" borderId="6" xfId="2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distributed" vertical="center" wrapText="1"/>
    </xf>
    <xf numFmtId="0" fontId="4" fillId="0" borderId="9" xfId="0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2" borderId="15" xfId="0" applyFont="1" applyFill="1" applyBorder="1">
      <alignment vertical="center"/>
    </xf>
    <xf numFmtId="0" fontId="3" fillId="0" borderId="16" xfId="0" applyFont="1" applyBorder="1">
      <alignment vertical="center"/>
    </xf>
    <xf numFmtId="0" fontId="3" fillId="0" borderId="17" xfId="0" applyFont="1" applyBorder="1">
      <alignment vertical="center"/>
    </xf>
    <xf numFmtId="0" fontId="3" fillId="2" borderId="18" xfId="0" applyFont="1" applyFill="1" applyBorder="1">
      <alignment vertical="center"/>
    </xf>
    <xf numFmtId="0" fontId="3" fillId="3" borderId="18" xfId="0" applyFont="1" applyFill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" xfId="2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6" fontId="3" fillId="0" borderId="24" xfId="0" applyNumberFormat="1" applyFont="1" applyBorder="1">
      <alignment vertical="center"/>
    </xf>
    <xf numFmtId="176" fontId="3" fillId="0" borderId="23" xfId="0" applyNumberFormat="1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0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4" fillId="0" borderId="8" xfId="0" quotePrefix="1" applyFont="1" applyBorder="1" applyAlignment="1">
      <alignment horizontal="distributed" vertical="center" wrapText="1"/>
    </xf>
    <xf numFmtId="0" fontId="3" fillId="0" borderId="9" xfId="0" quotePrefix="1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wrapText="1"/>
    </xf>
    <xf numFmtId="0" fontId="6" fillId="0" borderId="25" xfId="0" applyFont="1" applyBorder="1" applyAlignment="1" applyProtection="1">
      <alignment horizontal="center" vertical="center"/>
      <protection locked="0"/>
    </xf>
    <xf numFmtId="0" fontId="3" fillId="0" borderId="26" xfId="0" applyFont="1" applyBorder="1">
      <alignment vertical="center"/>
    </xf>
    <xf numFmtId="0" fontId="11" fillId="0" borderId="27" xfId="0" applyFont="1" applyBorder="1">
      <alignment vertical="center"/>
    </xf>
    <xf numFmtId="0" fontId="11" fillId="0" borderId="28" xfId="0" applyFont="1" applyBorder="1">
      <alignment vertical="center"/>
    </xf>
    <xf numFmtId="0" fontId="16" fillId="0" borderId="27" xfId="0" applyFont="1" applyBorder="1" applyAlignment="1">
      <alignment horizontal="right" vertical="center"/>
    </xf>
    <xf numFmtId="0" fontId="3" fillId="0" borderId="8" xfId="0" quotePrefix="1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5" borderId="29" xfId="0" applyFont="1" applyFill="1" applyBorder="1" applyAlignment="1">
      <alignment horizontal="center" vertical="center" wrapText="1"/>
    </xf>
    <xf numFmtId="0" fontId="3" fillId="5" borderId="30" xfId="0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32" xfId="0" applyFont="1" applyFill="1" applyBorder="1" applyAlignment="1">
      <alignment horizontal="center" vertical="center" wrapText="1"/>
    </xf>
    <xf numFmtId="0" fontId="3" fillId="5" borderId="33" xfId="0" applyFont="1" applyFill="1" applyBorder="1" applyAlignment="1">
      <alignment horizontal="center" vertical="center" wrapText="1"/>
    </xf>
    <xf numFmtId="0" fontId="3" fillId="5" borderId="35" xfId="0" applyFont="1" applyFill="1" applyBorder="1" applyAlignment="1">
      <alignment horizontal="center" vertical="center"/>
    </xf>
    <xf numFmtId="0" fontId="3" fillId="5" borderId="36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horizontal="center" vertical="center"/>
    </xf>
    <xf numFmtId="49" fontId="6" fillId="5" borderId="8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49" fontId="6" fillId="5" borderId="1" xfId="0" applyNumberFormat="1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49" fontId="6" fillId="5" borderId="2" xfId="0" applyNumberFormat="1" applyFont="1" applyFill="1" applyBorder="1" applyAlignment="1">
      <alignment horizontal="center" vertical="center"/>
    </xf>
    <xf numFmtId="0" fontId="3" fillId="6" borderId="36" xfId="0" applyFont="1" applyFill="1" applyBorder="1" applyAlignment="1">
      <alignment horizontal="center" vertical="center"/>
    </xf>
    <xf numFmtId="0" fontId="3" fillId="6" borderId="29" xfId="0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/>
    </xf>
    <xf numFmtId="0" fontId="3" fillId="6" borderId="31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/>
    </xf>
    <xf numFmtId="0" fontId="3" fillId="6" borderId="32" xfId="0" applyFont="1" applyFill="1" applyBorder="1" applyAlignment="1">
      <alignment horizontal="center" vertical="center" wrapText="1"/>
    </xf>
    <xf numFmtId="0" fontId="3" fillId="6" borderId="33" xfId="0" applyFont="1" applyFill="1" applyBorder="1" applyAlignment="1">
      <alignment horizontal="center" vertical="center" wrapText="1"/>
    </xf>
    <xf numFmtId="0" fontId="3" fillId="6" borderId="35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49" fontId="6" fillId="6" borderId="8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49" fontId="6" fillId="6" borderId="1" xfId="0" applyNumberFormat="1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49" fontId="6" fillId="6" borderId="2" xfId="0" applyNumberFormat="1" applyFont="1" applyFill="1" applyBorder="1" applyAlignment="1">
      <alignment horizontal="center" vertical="center"/>
    </xf>
    <xf numFmtId="0" fontId="3" fillId="0" borderId="0" xfId="2">
      <alignment vertical="center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1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6" fontId="3" fillId="0" borderId="23" xfId="0" applyNumberFormat="1" applyFont="1" applyBorder="1">
      <alignment vertical="center"/>
    </xf>
    <xf numFmtId="0" fontId="3" fillId="0" borderId="24" xfId="0" applyFont="1" applyBorder="1">
      <alignment vertical="center"/>
    </xf>
    <xf numFmtId="0" fontId="3" fillId="0" borderId="18" xfId="2" applyBorder="1">
      <alignment vertical="center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6" borderId="40" xfId="0" applyFont="1" applyFill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2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3" fillId="0" borderId="42" xfId="0" applyFont="1" applyBorder="1">
      <alignment vertical="center"/>
    </xf>
    <xf numFmtId="0" fontId="3" fillId="0" borderId="42" xfId="0" quotePrefix="1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3" fillId="0" borderId="41" xfId="0" applyFont="1" applyBorder="1" applyAlignment="1">
      <alignment vertical="center" shrinkToFit="1"/>
    </xf>
    <xf numFmtId="0" fontId="3" fillId="0" borderId="41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/>
    </xf>
    <xf numFmtId="0" fontId="3" fillId="0" borderId="43" xfId="0" applyFont="1" applyBorder="1" applyAlignment="1">
      <alignment vertical="center" shrinkToFit="1"/>
    </xf>
    <xf numFmtId="0" fontId="24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6" fontId="16" fillId="0" borderId="27" xfId="1" applyFont="1" applyBorder="1" applyAlignment="1" applyProtection="1">
      <alignment horizontal="right" vertical="center" shrinkToFit="1"/>
      <protection locked="0"/>
    </xf>
    <xf numFmtId="6" fontId="16" fillId="0" borderId="27" xfId="1" applyFont="1" applyBorder="1" applyAlignment="1" applyProtection="1">
      <alignment horizontal="right" vertical="center" shrinkToFit="1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45" xfId="0" applyFont="1" applyBorder="1">
      <alignment vertical="center"/>
    </xf>
    <xf numFmtId="179" fontId="3" fillId="0" borderId="0" xfId="0" applyNumberFormat="1" applyFont="1" applyAlignment="1">
      <alignment horizontal="right" vertical="center"/>
    </xf>
    <xf numFmtId="0" fontId="3" fillId="0" borderId="52" xfId="0" applyFont="1" applyBorder="1" applyAlignment="1">
      <alignment horizontal="center" vertical="center" shrinkToFit="1"/>
    </xf>
    <xf numFmtId="0" fontId="0" fillId="0" borderId="53" xfId="0" applyBorder="1">
      <alignment vertical="center"/>
    </xf>
    <xf numFmtId="0" fontId="3" fillId="0" borderId="0" xfId="0" applyFont="1" applyAlignment="1">
      <alignment horizontal="left" vertical="top"/>
    </xf>
    <xf numFmtId="0" fontId="28" fillId="0" borderId="0" xfId="0" applyFont="1" applyAlignment="1">
      <alignment horizontal="left" vertical="top"/>
    </xf>
    <xf numFmtId="0" fontId="3" fillId="9" borderId="54" xfId="0" applyFont="1" applyFill="1" applyBorder="1" applyAlignment="1">
      <alignment horizontal="center" vertical="center" shrinkToFit="1"/>
    </xf>
    <xf numFmtId="0" fontId="0" fillId="9" borderId="55" xfId="0" applyFill="1" applyBorder="1" applyAlignment="1">
      <alignment horizontal="center" vertical="center"/>
    </xf>
    <xf numFmtId="0" fontId="0" fillId="9" borderId="56" xfId="0" applyFill="1" applyBorder="1" applyAlignment="1">
      <alignment horizontal="center" vertical="center"/>
    </xf>
    <xf numFmtId="0" fontId="0" fillId="9" borderId="57" xfId="0" applyFill="1" applyBorder="1" applyAlignment="1">
      <alignment horizontal="center" vertical="center"/>
    </xf>
    <xf numFmtId="0" fontId="33" fillId="0" borderId="0" xfId="0" applyFont="1">
      <alignment vertical="center"/>
    </xf>
    <xf numFmtId="179" fontId="3" fillId="0" borderId="47" xfId="0" applyNumberFormat="1" applyFont="1" applyBorder="1" applyAlignment="1">
      <alignment horizontal="right" vertical="center"/>
    </xf>
    <xf numFmtId="179" fontId="3" fillId="0" borderId="51" xfId="0" applyNumberFormat="1" applyFont="1" applyBorder="1" applyAlignment="1">
      <alignment horizontal="right" vertical="center"/>
    </xf>
    <xf numFmtId="0" fontId="28" fillId="0" borderId="0" xfId="0" applyFont="1" applyAlignment="1"/>
    <xf numFmtId="0" fontId="28" fillId="0" borderId="0" xfId="0" applyFont="1" applyAlignment="1">
      <alignment vertical="top"/>
    </xf>
    <xf numFmtId="0" fontId="3" fillId="10" borderId="54" xfId="0" applyFont="1" applyFill="1" applyBorder="1" applyAlignment="1">
      <alignment horizontal="center" vertical="center" shrinkToFit="1"/>
    </xf>
    <xf numFmtId="0" fontId="0" fillId="10" borderId="55" xfId="0" applyFill="1" applyBorder="1" applyAlignment="1">
      <alignment horizontal="center" vertical="center"/>
    </xf>
    <xf numFmtId="0" fontId="0" fillId="10" borderId="56" xfId="0" applyFill="1" applyBorder="1" applyAlignment="1">
      <alignment horizontal="center" vertical="center"/>
    </xf>
    <xf numFmtId="0" fontId="0" fillId="10" borderId="57" xfId="0" applyFill="1" applyBorder="1" applyAlignment="1">
      <alignment horizontal="center" vertical="center"/>
    </xf>
    <xf numFmtId="0" fontId="3" fillId="10" borderId="48" xfId="0" applyFont="1" applyFill="1" applyBorder="1" applyAlignment="1">
      <alignment horizontal="right" vertical="center"/>
    </xf>
    <xf numFmtId="0" fontId="3" fillId="10" borderId="49" xfId="0" applyFont="1" applyFill="1" applyBorder="1" applyAlignment="1">
      <alignment horizontal="right" vertical="center"/>
    </xf>
    <xf numFmtId="0" fontId="3" fillId="10" borderId="50" xfId="0" applyFont="1" applyFill="1" applyBorder="1" applyAlignment="1">
      <alignment horizontal="right" vertical="center"/>
    </xf>
    <xf numFmtId="0" fontId="3" fillId="0" borderId="52" xfId="0" applyFont="1" applyBorder="1" applyAlignment="1">
      <alignment horizontal="center" vertical="center"/>
    </xf>
    <xf numFmtId="180" fontId="3" fillId="0" borderId="47" xfId="0" applyNumberFormat="1" applyFont="1" applyBorder="1" applyAlignment="1">
      <alignment horizontal="right" vertical="center"/>
    </xf>
    <xf numFmtId="181" fontId="3" fillId="0" borderId="47" xfId="0" applyNumberFormat="1" applyFont="1" applyBorder="1" applyAlignment="1">
      <alignment horizontal="right" vertical="center"/>
    </xf>
    <xf numFmtId="182" fontId="3" fillId="0" borderId="47" xfId="0" applyNumberFormat="1" applyFont="1" applyBorder="1" applyAlignment="1">
      <alignment horizontal="right" vertical="center"/>
    </xf>
    <xf numFmtId="0" fontId="3" fillId="11" borderId="54" xfId="0" applyFont="1" applyFill="1" applyBorder="1" applyAlignment="1">
      <alignment horizontal="center" vertical="center" shrinkToFit="1"/>
    </xf>
    <xf numFmtId="0" fontId="3" fillId="11" borderId="48" xfId="0" applyFont="1" applyFill="1" applyBorder="1" applyAlignment="1">
      <alignment horizontal="right" vertical="center"/>
    </xf>
    <xf numFmtId="0" fontId="3" fillId="11" borderId="49" xfId="0" applyFont="1" applyFill="1" applyBorder="1" applyAlignment="1">
      <alignment horizontal="right" vertical="center"/>
    </xf>
    <xf numFmtId="0" fontId="3" fillId="11" borderId="50" xfId="0" applyFont="1" applyFill="1" applyBorder="1" applyAlignment="1">
      <alignment horizontal="right" vertical="center"/>
    </xf>
    <xf numFmtId="0" fontId="3" fillId="0" borderId="43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49" fontId="3" fillId="0" borderId="0" xfId="0" applyNumberFormat="1" applyFont="1" applyAlignment="1">
      <alignment horizontal="center" vertical="center"/>
    </xf>
    <xf numFmtId="180" fontId="3" fillId="0" borderId="58" xfId="0" applyNumberFormat="1" applyFont="1" applyBorder="1" applyAlignment="1">
      <alignment horizontal="right" vertical="center"/>
    </xf>
    <xf numFmtId="0" fontId="3" fillId="12" borderId="34" xfId="0" applyFont="1" applyFill="1" applyBorder="1" applyAlignment="1">
      <alignment horizontal="center" vertical="center" wrapText="1"/>
    </xf>
    <xf numFmtId="0" fontId="3" fillId="12" borderId="34" xfId="0" applyFont="1" applyFill="1" applyBorder="1" applyAlignment="1">
      <alignment horizontal="center" vertical="center"/>
    </xf>
    <xf numFmtId="0" fontId="3" fillId="12" borderId="33" xfId="0" applyFont="1" applyFill="1" applyBorder="1" applyAlignment="1">
      <alignment horizontal="center" vertical="center"/>
    </xf>
    <xf numFmtId="49" fontId="6" fillId="12" borderId="37" xfId="0" applyNumberFormat="1" applyFont="1" applyFill="1" applyBorder="1" applyAlignment="1">
      <alignment horizontal="center" vertical="center" shrinkToFit="1"/>
    </xf>
    <xf numFmtId="49" fontId="6" fillId="12" borderId="37" xfId="0" applyNumberFormat="1" applyFont="1" applyFill="1" applyBorder="1" applyAlignment="1">
      <alignment horizontal="center" vertical="center"/>
    </xf>
    <xf numFmtId="49" fontId="6" fillId="12" borderId="21" xfId="0" applyNumberFormat="1" applyFont="1" applyFill="1" applyBorder="1" applyAlignment="1">
      <alignment horizontal="center" vertical="center"/>
    </xf>
    <xf numFmtId="49" fontId="6" fillId="12" borderId="25" xfId="0" applyNumberFormat="1" applyFont="1" applyFill="1" applyBorder="1" applyAlignment="1">
      <alignment horizontal="center" vertical="center" shrinkToFit="1"/>
    </xf>
    <xf numFmtId="49" fontId="6" fillId="12" borderId="25" xfId="0" applyNumberFormat="1" applyFont="1" applyFill="1" applyBorder="1" applyAlignment="1">
      <alignment horizontal="center" vertical="center"/>
    </xf>
    <xf numFmtId="49" fontId="6" fillId="12" borderId="6" xfId="0" applyNumberFormat="1" applyFont="1" applyFill="1" applyBorder="1" applyAlignment="1">
      <alignment horizontal="center" vertical="center"/>
    </xf>
    <xf numFmtId="49" fontId="6" fillId="12" borderId="1" xfId="0" applyNumberFormat="1" applyFont="1" applyFill="1" applyBorder="1" applyAlignment="1">
      <alignment horizontal="center" vertical="center"/>
    </xf>
    <xf numFmtId="49" fontId="6" fillId="12" borderId="2" xfId="0" applyNumberFormat="1" applyFont="1" applyFill="1" applyBorder="1" applyAlignment="1">
      <alignment horizontal="center" vertical="center"/>
    </xf>
    <xf numFmtId="0" fontId="3" fillId="12" borderId="32" xfId="0" applyFont="1" applyFill="1" applyBorder="1" applyAlignment="1">
      <alignment horizontal="center" vertical="center"/>
    </xf>
    <xf numFmtId="0" fontId="3" fillId="13" borderId="32" xfId="0" applyFont="1" applyFill="1" applyBorder="1" applyAlignment="1">
      <alignment horizontal="center" vertical="center"/>
    </xf>
    <xf numFmtId="49" fontId="6" fillId="13" borderId="1" xfId="0" applyNumberFormat="1" applyFont="1" applyFill="1" applyBorder="1" applyAlignment="1">
      <alignment horizontal="center" vertical="center"/>
    </xf>
    <xf numFmtId="49" fontId="6" fillId="13" borderId="2" xfId="0" applyNumberFormat="1" applyFont="1" applyFill="1" applyBorder="1" applyAlignment="1">
      <alignment horizontal="center" vertical="center"/>
    </xf>
    <xf numFmtId="0" fontId="3" fillId="13" borderId="34" xfId="0" applyFont="1" applyFill="1" applyBorder="1" applyAlignment="1">
      <alignment horizontal="center" vertical="center" wrapText="1"/>
    </xf>
    <xf numFmtId="0" fontId="3" fillId="13" borderId="34" xfId="0" applyFont="1" applyFill="1" applyBorder="1" applyAlignment="1">
      <alignment horizontal="center" vertical="center"/>
    </xf>
    <xf numFmtId="0" fontId="3" fillId="13" borderId="33" xfId="0" applyFont="1" applyFill="1" applyBorder="1" applyAlignment="1">
      <alignment horizontal="center" vertical="center"/>
    </xf>
    <xf numFmtId="49" fontId="6" fillId="13" borderId="37" xfId="0" applyNumberFormat="1" applyFont="1" applyFill="1" applyBorder="1" applyAlignment="1">
      <alignment horizontal="center" vertical="center" shrinkToFit="1"/>
    </xf>
    <xf numFmtId="49" fontId="6" fillId="13" borderId="37" xfId="0" applyNumberFormat="1" applyFont="1" applyFill="1" applyBorder="1" applyAlignment="1">
      <alignment horizontal="center" vertical="center"/>
    </xf>
    <xf numFmtId="49" fontId="6" fillId="13" borderId="21" xfId="0" applyNumberFormat="1" applyFont="1" applyFill="1" applyBorder="1" applyAlignment="1">
      <alignment horizontal="center" vertical="center"/>
    </xf>
    <xf numFmtId="49" fontId="6" fillId="13" borderId="25" xfId="0" applyNumberFormat="1" applyFont="1" applyFill="1" applyBorder="1" applyAlignment="1">
      <alignment horizontal="center" vertical="center" shrinkToFit="1"/>
    </xf>
    <xf numFmtId="49" fontId="6" fillId="13" borderId="25" xfId="0" applyNumberFormat="1" applyFont="1" applyFill="1" applyBorder="1" applyAlignment="1">
      <alignment horizontal="center" vertical="center"/>
    </xf>
    <xf numFmtId="49" fontId="6" fillId="13" borderId="6" xfId="0" applyNumberFormat="1" applyFont="1" applyFill="1" applyBorder="1" applyAlignment="1">
      <alignment horizontal="center" vertical="center"/>
    </xf>
    <xf numFmtId="0" fontId="36" fillId="14" borderId="26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left"/>
    </xf>
    <xf numFmtId="180" fontId="3" fillId="0" borderId="51" xfId="0" applyNumberFormat="1" applyFont="1" applyBorder="1" applyAlignment="1">
      <alignment horizontal="right" vertical="center"/>
    </xf>
    <xf numFmtId="49" fontId="3" fillId="0" borderId="44" xfId="0" applyNumberFormat="1" applyFont="1" applyBorder="1" applyAlignment="1">
      <alignment horizontal="right" vertical="center"/>
    </xf>
    <xf numFmtId="181" fontId="3" fillId="0" borderId="58" xfId="3" applyNumberFormat="1" applyFont="1" applyBorder="1" applyAlignment="1">
      <alignment horizontal="right" vertical="center"/>
    </xf>
    <xf numFmtId="182" fontId="3" fillId="0" borderId="47" xfId="3" applyNumberFormat="1" applyFont="1" applyBorder="1" applyAlignment="1">
      <alignment horizontal="right" vertical="center"/>
    </xf>
    <xf numFmtId="180" fontId="3" fillId="0" borderId="47" xfId="3" applyNumberFormat="1" applyFont="1" applyBorder="1" applyAlignment="1">
      <alignment horizontal="right" vertical="center"/>
    </xf>
    <xf numFmtId="181" fontId="3" fillId="0" borderId="47" xfId="3" applyNumberFormat="1" applyFont="1" applyBorder="1" applyAlignment="1">
      <alignment horizontal="right" vertical="center"/>
    </xf>
    <xf numFmtId="179" fontId="3" fillId="0" borderId="47" xfId="3" applyNumberFormat="1" applyFont="1" applyBorder="1" applyAlignment="1">
      <alignment horizontal="right" vertical="center"/>
    </xf>
    <xf numFmtId="180" fontId="3" fillId="0" borderId="51" xfId="3" applyNumberFormat="1" applyFont="1" applyBorder="1" applyAlignment="1">
      <alignment horizontal="right" vertical="center"/>
    </xf>
    <xf numFmtId="0" fontId="37" fillId="0" borderId="0" xfId="0" applyFont="1">
      <alignment vertical="center"/>
    </xf>
    <xf numFmtId="0" fontId="38" fillId="0" borderId="0" xfId="0" applyFont="1">
      <alignment vertical="center"/>
    </xf>
    <xf numFmtId="0" fontId="15" fillId="15" borderId="0" xfId="0" applyFont="1" applyFill="1" applyAlignment="1">
      <alignment horizontal="right" vertical="center"/>
    </xf>
    <xf numFmtId="0" fontId="15" fillId="15" borderId="0" xfId="0" applyFont="1" applyFill="1" applyAlignment="1">
      <alignment horizontal="center" vertical="center"/>
    </xf>
    <xf numFmtId="0" fontId="15" fillId="15" borderId="0" xfId="0" applyFont="1" applyFill="1" applyAlignment="1">
      <alignment vertical="center" shrinkToFit="1"/>
    </xf>
    <xf numFmtId="181" fontId="15" fillId="15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center" shrinkToFit="1"/>
    </xf>
    <xf numFmtId="179" fontId="15" fillId="0" borderId="0" xfId="0" applyNumberFormat="1" applyFont="1" applyAlignment="1">
      <alignment horizontal="right" vertical="center"/>
    </xf>
    <xf numFmtId="179" fontId="15" fillId="15" borderId="0" xfId="0" applyNumberFormat="1" applyFont="1" applyFill="1" applyAlignment="1">
      <alignment horizontal="right" vertical="center"/>
    </xf>
    <xf numFmtId="0" fontId="15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37" fillId="0" borderId="0" xfId="0" applyFont="1" applyAlignment="1">
      <alignment horizontal="right" vertical="center"/>
    </xf>
    <xf numFmtId="181" fontId="3" fillId="0" borderId="51" xfId="0" applyNumberFormat="1" applyFont="1" applyBorder="1" applyAlignment="1">
      <alignment horizontal="right" vertical="center"/>
    </xf>
    <xf numFmtId="181" fontId="3" fillId="0" borderId="64" xfId="0" applyNumberFormat="1" applyFont="1" applyBorder="1" applyAlignment="1">
      <alignment horizontal="right" vertical="center"/>
    </xf>
    <xf numFmtId="180" fontId="3" fillId="0" borderId="64" xfId="0" applyNumberFormat="1" applyFont="1" applyBorder="1" applyAlignment="1">
      <alignment horizontal="right" vertical="center"/>
    </xf>
    <xf numFmtId="182" fontId="3" fillId="0" borderId="65" xfId="0" applyNumberFormat="1" applyFont="1" applyBorder="1" applyAlignment="1">
      <alignment horizontal="right" vertical="center"/>
    </xf>
    <xf numFmtId="0" fontId="15" fillId="0" borderId="0" xfId="0" applyFont="1" applyAlignment="1">
      <alignment horizontal="left" vertical="center"/>
    </xf>
    <xf numFmtId="180" fontId="15" fillId="15" borderId="0" xfId="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6" fillId="7" borderId="10" xfId="0" applyFont="1" applyFill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45" xfId="0" applyFont="1" applyBorder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35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6" borderId="59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/>
    </xf>
    <xf numFmtId="0" fontId="6" fillId="6" borderId="28" xfId="0" applyFont="1" applyFill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0" fontId="21" fillId="8" borderId="36" xfId="0" applyFont="1" applyFill="1" applyBorder="1" applyAlignment="1">
      <alignment horizontal="center" vertical="center" textRotation="255"/>
    </xf>
    <xf numFmtId="0" fontId="21" fillId="8" borderId="35" xfId="0" applyFont="1" applyFill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/>
    </xf>
    <xf numFmtId="6" fontId="16" fillId="0" borderId="10" xfId="1" applyFont="1" applyBorder="1" applyAlignment="1" applyProtection="1">
      <alignment horizontal="center" vertical="center" wrapText="1"/>
    </xf>
    <xf numFmtId="6" fontId="16" fillId="0" borderId="10" xfId="0" applyNumberFormat="1" applyFont="1" applyBorder="1" applyAlignment="1">
      <alignment horizontal="center" vertical="center" wrapText="1"/>
    </xf>
    <xf numFmtId="177" fontId="16" fillId="0" borderId="10" xfId="0" applyNumberFormat="1" applyFont="1" applyBorder="1" applyAlignment="1">
      <alignment horizontal="center" vertical="center"/>
    </xf>
    <xf numFmtId="6" fontId="11" fillId="0" borderId="27" xfId="1" applyFont="1" applyBorder="1" applyAlignment="1" applyProtection="1">
      <alignment horizontal="center" vertical="center" wrapText="1"/>
    </xf>
    <xf numFmtId="6" fontId="11" fillId="0" borderId="28" xfId="1" applyFont="1" applyBorder="1" applyAlignment="1" applyProtection="1">
      <alignment horizontal="center" vertical="center" wrapText="1"/>
    </xf>
    <xf numFmtId="6" fontId="11" fillId="0" borderId="10" xfId="1" applyFont="1" applyBorder="1" applyAlignment="1" applyProtection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5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9" xfId="0" applyFont="1" applyBorder="1" applyAlignment="1" applyProtection="1">
      <alignment horizontal="center" vertical="center" shrinkToFit="1"/>
      <protection locked="0"/>
    </xf>
    <xf numFmtId="0" fontId="10" fillId="0" borderId="27" xfId="0" applyFont="1" applyBorder="1" applyAlignment="1" applyProtection="1">
      <alignment horizontal="center" vertical="center" shrinkToFit="1"/>
      <protection locked="0"/>
    </xf>
    <xf numFmtId="0" fontId="10" fillId="0" borderId="28" xfId="0" applyFont="1" applyBorder="1" applyAlignment="1" applyProtection="1">
      <alignment horizontal="center" vertical="center" shrinkToFit="1"/>
      <protection locked="0"/>
    </xf>
    <xf numFmtId="0" fontId="21" fillId="0" borderId="10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0" fontId="41" fillId="0" borderId="10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49" fontId="11" fillId="0" borderId="59" xfId="0" applyNumberFormat="1" applyFont="1" applyBorder="1" applyAlignment="1" applyProtection="1">
      <alignment horizontal="center" vertical="center" shrinkToFit="1"/>
      <protection locked="0"/>
    </xf>
    <xf numFmtId="49" fontId="11" fillId="0" borderId="27" xfId="0" applyNumberFormat="1" applyFont="1" applyBorder="1" applyAlignment="1" applyProtection="1">
      <alignment horizontal="center" vertical="center" shrinkToFit="1"/>
      <protection locked="0"/>
    </xf>
    <xf numFmtId="49" fontId="11" fillId="0" borderId="28" xfId="0" applyNumberFormat="1" applyFont="1" applyBorder="1" applyAlignment="1" applyProtection="1">
      <alignment horizontal="center" vertical="center" shrinkToFit="1"/>
      <protection locked="0"/>
    </xf>
    <xf numFmtId="0" fontId="11" fillId="0" borderId="27" xfId="0" applyFont="1" applyBorder="1" applyAlignment="1">
      <alignment horizontal="center" vertical="center"/>
    </xf>
    <xf numFmtId="0" fontId="11" fillId="0" borderId="59" xfId="0" applyFont="1" applyBorder="1" applyAlignment="1" applyProtection="1">
      <alignment horizontal="center" vertical="center"/>
      <protection locked="0"/>
    </xf>
    <xf numFmtId="0" fontId="11" fillId="0" borderId="27" xfId="0" applyFont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16" fillId="0" borderId="27" xfId="0" applyFont="1" applyBorder="1" applyAlignment="1" applyProtection="1">
      <alignment horizontal="center" vertical="center"/>
      <protection locked="0"/>
    </xf>
    <xf numFmtId="0" fontId="11" fillId="0" borderId="10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7" fillId="6" borderId="10" xfId="0" applyFont="1" applyFill="1" applyBorder="1" applyAlignment="1">
      <alignment horizontal="center" vertical="center"/>
    </xf>
    <xf numFmtId="0" fontId="3" fillId="0" borderId="60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0" fillId="0" borderId="59" xfId="0" applyFont="1" applyBorder="1" applyAlignment="1">
      <alignment horizontal="center" vertical="center" shrinkToFit="1"/>
    </xf>
    <xf numFmtId="0" fontId="10" fillId="0" borderId="28" xfId="0" applyFont="1" applyBorder="1" applyAlignment="1">
      <alignment horizontal="center" vertical="center" shrinkToFit="1"/>
    </xf>
    <xf numFmtId="0" fontId="16" fillId="0" borderId="62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3" xfId="0" applyFont="1" applyBorder="1" applyAlignment="1" applyProtection="1">
      <alignment horizontal="center" vertical="center"/>
      <protection locked="0"/>
    </xf>
    <xf numFmtId="178" fontId="11" fillId="0" borderId="59" xfId="0" applyNumberFormat="1" applyFont="1" applyBorder="1" applyAlignment="1" applyProtection="1">
      <alignment horizontal="center" vertical="center"/>
      <protection locked="0"/>
    </xf>
    <xf numFmtId="178" fontId="11" fillId="0" borderId="27" xfId="0" applyNumberFormat="1" applyFont="1" applyBorder="1" applyAlignment="1" applyProtection="1">
      <alignment horizontal="center" vertical="center"/>
      <protection locked="0"/>
    </xf>
    <xf numFmtId="0" fontId="10" fillId="0" borderId="5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35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6" fillId="5" borderId="59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178" fontId="11" fillId="0" borderId="59" xfId="0" applyNumberFormat="1" applyFont="1" applyBorder="1" applyAlignment="1">
      <alignment horizontal="center" vertical="center"/>
    </xf>
    <xf numFmtId="178" fontId="11" fillId="0" borderId="27" xfId="0" applyNumberFormat="1" applyFont="1" applyBorder="1" applyAlignment="1">
      <alignment horizontal="center" vertical="center"/>
    </xf>
    <xf numFmtId="0" fontId="16" fillId="0" borderId="62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6" fillId="0" borderId="28" xfId="0" applyFont="1" applyBorder="1" applyAlignment="1">
      <alignment horizontal="center" vertical="center"/>
    </xf>
    <xf numFmtId="0" fontId="17" fillId="5" borderId="10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 shrinkToFit="1"/>
    </xf>
  </cellXfs>
  <cellStyles count="4">
    <cellStyle name="通貨" xfId="1" builtinId="7"/>
    <cellStyle name="標準" xfId="0" builtinId="0"/>
    <cellStyle name="標準 2" xfId="3" xr:uid="{C415E3AF-CEB7-4FBA-ACB3-58AE1BA8BE05}"/>
    <cellStyle name="標準_Book1" xfId="2" xr:uid="{E125D1D1-1709-4F4B-BEB2-994F679E5F72}"/>
  </cellStyles>
  <dxfs count="14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99CC"/>
      <color rgb="FFFF99FF"/>
      <color rgb="FF00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586740</xdr:colOff>
      <xdr:row>0</xdr:row>
      <xdr:rowOff>0</xdr:rowOff>
    </xdr:from>
    <xdr:to>
      <xdr:col>6</xdr:col>
      <xdr:colOff>274320</xdr:colOff>
      <xdr:row>0</xdr:row>
      <xdr:rowOff>502920</xdr:rowOff>
    </xdr:to>
    <xdr:pic>
      <xdr:nvPicPr>
        <xdr:cNvPr id="4156" name="図 4">
          <a:extLst>
            <a:ext uri="{FF2B5EF4-FFF2-40B4-BE49-F238E27FC236}">
              <a16:creationId xmlns:a16="http://schemas.microsoft.com/office/drawing/2014/main" id="{E618EFC4-7918-AD28-2ABF-72A46A1FF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" y="0"/>
          <a:ext cx="2735580" cy="502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183402</xdr:colOff>
      <xdr:row>0</xdr:row>
      <xdr:rowOff>91440</xdr:rowOff>
    </xdr:from>
    <xdr:to>
      <xdr:col>11</xdr:col>
      <xdr:colOff>350520</xdr:colOff>
      <xdr:row>2</xdr:row>
      <xdr:rowOff>121920</xdr:rowOff>
    </xdr:to>
    <xdr:pic>
      <xdr:nvPicPr>
        <xdr:cNvPr id="3" name="図 3">
          <a:extLst>
            <a:ext uri="{FF2B5EF4-FFF2-40B4-BE49-F238E27FC236}">
              <a16:creationId xmlns:a16="http://schemas.microsoft.com/office/drawing/2014/main" id="{D20A1861-0055-B8E0-52AE-A3B1D03F7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74702" y="91440"/>
          <a:ext cx="776718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419100</xdr:colOff>
      <xdr:row>0</xdr:row>
      <xdr:rowOff>220980</xdr:rowOff>
    </xdr:from>
    <xdr:to>
      <xdr:col>10</xdr:col>
      <xdr:colOff>118682</xdr:colOff>
      <xdr:row>2</xdr:row>
      <xdr:rowOff>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2F66BD1C-F8B3-0183-F40F-4E0D10ED5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5500" y="220980"/>
          <a:ext cx="804482" cy="7848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0C03B-4B17-4E81-B2BA-60301FF24752}">
  <sheetPr codeName="Sheet1">
    <tabColor indexed="13"/>
  </sheetPr>
  <dimension ref="A1:J28"/>
  <sheetViews>
    <sheetView showGridLines="0" showRowColHeaders="0" tabSelected="1" workbookViewId="0">
      <selection activeCell="L5" sqref="L5"/>
    </sheetView>
  </sheetViews>
  <sheetFormatPr defaultRowHeight="13.2" x14ac:dyDescent="0.2"/>
  <cols>
    <col min="10" max="10" width="16.109375" customWidth="1"/>
  </cols>
  <sheetData>
    <row r="1" spans="1:10" ht="56.1" customHeight="1" x14ac:dyDescent="0.2">
      <c r="A1" s="222" t="s">
        <v>1192</v>
      </c>
      <c r="B1" s="222"/>
      <c r="C1" s="222"/>
      <c r="D1" s="222"/>
      <c r="E1" s="222"/>
      <c r="F1" s="222"/>
      <c r="G1" s="222"/>
      <c r="H1" s="222"/>
      <c r="I1" s="222"/>
      <c r="J1" s="222"/>
    </row>
    <row r="2" spans="1:10" ht="23.4" x14ac:dyDescent="0.2">
      <c r="A2" s="221" t="s">
        <v>27</v>
      </c>
      <c r="B2" s="221"/>
      <c r="C2" s="221"/>
      <c r="D2" s="221"/>
      <c r="E2" s="221"/>
      <c r="F2" s="221"/>
      <c r="G2" s="221"/>
      <c r="H2" s="221"/>
      <c r="I2" s="221"/>
    </row>
    <row r="3" spans="1:10" ht="23.4" x14ac:dyDescent="0.2">
      <c r="A3" s="221" t="s">
        <v>26</v>
      </c>
      <c r="B3" s="221"/>
      <c r="C3" s="221"/>
      <c r="D3" s="221"/>
      <c r="E3" s="221"/>
      <c r="F3" s="221"/>
      <c r="G3" s="221"/>
      <c r="H3" s="221"/>
      <c r="I3" s="221"/>
    </row>
    <row r="4" spans="1:10" ht="3" customHeight="1" x14ac:dyDescent="0.2">
      <c r="A4" s="122"/>
      <c r="B4" s="122"/>
      <c r="C4" s="122"/>
      <c r="D4" s="122"/>
      <c r="E4" s="122"/>
      <c r="F4" s="122"/>
      <c r="G4" s="122"/>
      <c r="H4" s="122"/>
      <c r="I4" s="122"/>
    </row>
    <row r="5" spans="1:10" ht="25.95" customHeight="1" x14ac:dyDescent="0.2">
      <c r="A5" s="111" t="s">
        <v>390</v>
      </c>
    </row>
    <row r="6" spans="1:10" ht="3" customHeight="1" x14ac:dyDescent="0.2">
      <c r="A6" s="111"/>
    </row>
    <row r="7" spans="1:10" ht="25.95" hidden="1" customHeight="1" x14ac:dyDescent="0.2">
      <c r="A7" s="111" t="s">
        <v>1187</v>
      </c>
    </row>
    <row r="8" spans="1:10" ht="3" hidden="1" customHeight="1" x14ac:dyDescent="0.2">
      <c r="A8" s="111"/>
    </row>
    <row r="9" spans="1:10" ht="25.95" hidden="1" customHeight="1" x14ac:dyDescent="0.2">
      <c r="A9" s="111" t="s">
        <v>391</v>
      </c>
    </row>
    <row r="10" spans="1:10" ht="22.35" hidden="1" customHeight="1" x14ac:dyDescent="0.2">
      <c r="B10" s="121" t="s">
        <v>25</v>
      </c>
      <c r="C10" s="1" t="s">
        <v>494</v>
      </c>
    </row>
    <row r="11" spans="1:10" ht="22.35" hidden="1" customHeight="1" x14ac:dyDescent="0.2">
      <c r="B11" s="121"/>
      <c r="C11" s="1" t="s">
        <v>513</v>
      </c>
      <c r="J11" s="1" t="s">
        <v>512</v>
      </c>
    </row>
    <row r="12" spans="1:10" ht="1.5" hidden="1" customHeight="1" x14ac:dyDescent="0.2">
      <c r="J12" s="1"/>
    </row>
    <row r="13" spans="1:10" ht="1.5" hidden="1" customHeight="1" x14ac:dyDescent="0.2">
      <c r="D13" s="1"/>
    </row>
    <row r="14" spans="1:10" ht="21" hidden="1" x14ac:dyDescent="0.2">
      <c r="C14" s="223" t="s">
        <v>1188</v>
      </c>
      <c r="D14" s="223"/>
      <c r="E14" s="223"/>
      <c r="F14" s="223"/>
      <c r="G14" s="223"/>
      <c r="H14" s="223"/>
      <c r="I14" s="223"/>
    </row>
    <row r="15" spans="1:10" ht="3" customHeight="1" x14ac:dyDescent="0.2">
      <c r="C15" s="112"/>
      <c r="D15" s="112"/>
      <c r="E15" s="112"/>
      <c r="F15" s="112"/>
      <c r="G15" s="112"/>
      <c r="H15" s="112"/>
      <c r="I15" s="112"/>
    </row>
    <row r="16" spans="1:10" ht="25.95" customHeight="1" x14ac:dyDescent="0.2">
      <c r="A16" s="111" t="s">
        <v>1189</v>
      </c>
    </row>
    <row r="17" spans="1:9" ht="22.2" customHeight="1" x14ac:dyDescent="0.2">
      <c r="A17" s="2" t="s">
        <v>392</v>
      </c>
    </row>
    <row r="18" spans="1:9" ht="22.2" customHeight="1" x14ac:dyDescent="0.2">
      <c r="B18" s="121" t="s">
        <v>24</v>
      </c>
      <c r="C18" s="121"/>
      <c r="D18" s="111" t="s">
        <v>434</v>
      </c>
      <c r="H18" t="s">
        <v>36</v>
      </c>
    </row>
    <row r="19" spans="1:9" ht="22.2" customHeight="1" x14ac:dyDescent="0.2">
      <c r="B19" s="121" t="s">
        <v>23</v>
      </c>
      <c r="C19" s="121"/>
      <c r="D19" s="111" t="s">
        <v>37</v>
      </c>
    </row>
    <row r="20" spans="1:9" ht="22.2" customHeight="1" x14ac:dyDescent="0.2">
      <c r="B20" s="121" t="s">
        <v>79</v>
      </c>
      <c r="C20" s="121"/>
      <c r="D20" s="111" t="s">
        <v>80</v>
      </c>
    </row>
    <row r="21" spans="1:9" ht="22.2" customHeight="1" x14ac:dyDescent="0.2">
      <c r="B21" s="121" t="s">
        <v>81</v>
      </c>
      <c r="C21" s="121"/>
      <c r="D21" s="111" t="s">
        <v>389</v>
      </c>
    </row>
    <row r="22" spans="1:9" ht="22.2" customHeight="1" x14ac:dyDescent="0.2">
      <c r="B22" s="121"/>
      <c r="C22" s="121"/>
      <c r="D22" s="111" t="s">
        <v>1110</v>
      </c>
      <c r="H22" s="111"/>
    </row>
    <row r="23" spans="1:9" ht="22.2" customHeight="1" x14ac:dyDescent="0.2">
      <c r="B23" s="121" t="s">
        <v>114</v>
      </c>
      <c r="C23" s="121"/>
      <c r="D23" s="111" t="s">
        <v>393</v>
      </c>
    </row>
    <row r="24" spans="1:9" ht="22.2" customHeight="1" x14ac:dyDescent="0.2">
      <c r="B24" s="121" t="s">
        <v>289</v>
      </c>
      <c r="C24" s="121"/>
      <c r="D24" s="111" t="s">
        <v>1191</v>
      </c>
    </row>
    <row r="25" spans="1:9" ht="6" customHeight="1" x14ac:dyDescent="0.2">
      <c r="B25" s="1"/>
      <c r="D25" s="111"/>
    </row>
    <row r="26" spans="1:9" ht="21" x14ac:dyDescent="0.2">
      <c r="C26" s="223" t="s">
        <v>1188</v>
      </c>
      <c r="D26" s="223"/>
      <c r="E26" s="223"/>
      <c r="F26" s="223"/>
      <c r="G26" s="223"/>
      <c r="H26" s="223"/>
      <c r="I26" s="223"/>
    </row>
    <row r="27" spans="1:9" ht="3" customHeight="1" x14ac:dyDescent="0.2"/>
    <row r="28" spans="1:9" ht="25.95" customHeight="1" x14ac:dyDescent="0.2">
      <c r="A28" s="111" t="s">
        <v>1190</v>
      </c>
    </row>
  </sheetData>
  <sheetProtection sheet="1" selectLockedCells="1"/>
  <mergeCells count="5">
    <mergeCell ref="A2:I2"/>
    <mergeCell ref="A3:I3"/>
    <mergeCell ref="A1:J1"/>
    <mergeCell ref="C14:I14"/>
    <mergeCell ref="C26:I26"/>
  </mergeCells>
  <phoneticPr fontId="2"/>
  <pageMargins left="0.39370078740157483" right="0.39370078740157483" top="0.78740157480314965" bottom="0.39370078740157483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7C9CB-5D49-4D9B-84C2-851FF134ABBD}">
  <sheetPr>
    <tabColor rgb="FF00FFFF"/>
  </sheetPr>
  <dimension ref="A1:Q50"/>
  <sheetViews>
    <sheetView showGridLines="0" showRowColHeaders="0" view="pageBreakPreview" zoomScaleNormal="100" zoomScaleSheetLayoutView="100" workbookViewId="0">
      <selection activeCell="I20" sqref="I20"/>
    </sheetView>
  </sheetViews>
  <sheetFormatPr defaultColWidth="9" defaultRowHeight="13.2" x14ac:dyDescent="0.2"/>
  <cols>
    <col min="1" max="1" width="4.77734375" style="3" customWidth="1"/>
    <col min="2" max="2" width="7.77734375" style="3" customWidth="1"/>
    <col min="3" max="3" width="12.77734375" style="3" customWidth="1"/>
    <col min="4" max="4" width="20.77734375" style="3" customWidth="1"/>
    <col min="5" max="5" width="7.77734375" style="3" customWidth="1"/>
    <col min="6" max="6" width="2.6640625" style="3" customWidth="1"/>
    <col min="7" max="7" width="4.77734375" style="3" customWidth="1"/>
    <col min="8" max="8" width="7.77734375" style="3" customWidth="1"/>
    <col min="9" max="9" width="12.77734375" style="3" customWidth="1"/>
    <col min="10" max="10" width="20.77734375" style="3" customWidth="1"/>
    <col min="11" max="11" width="7.77734375" style="3" customWidth="1"/>
    <col min="12" max="12" width="2.6640625" style="3" customWidth="1"/>
    <col min="13" max="13" width="4.77734375" style="3" customWidth="1"/>
    <col min="14" max="14" width="7.77734375" style="3" customWidth="1"/>
    <col min="15" max="15" width="12.77734375" style="3" customWidth="1"/>
    <col min="16" max="16" width="20.77734375" style="3" customWidth="1"/>
    <col min="17" max="17" width="7.77734375" style="3" customWidth="1"/>
    <col min="18" max="16384" width="9" style="3"/>
  </cols>
  <sheetData>
    <row r="1" spans="1:17" ht="19.2" x14ac:dyDescent="0.2">
      <c r="A1" s="225" t="s">
        <v>1193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  <c r="M1" s="225"/>
      <c r="N1" s="225"/>
      <c r="O1" s="225"/>
      <c r="P1" s="225"/>
      <c r="Q1" s="225"/>
    </row>
    <row r="2" spans="1:17" ht="14.4" x14ac:dyDescent="0.2">
      <c r="A2" s="129"/>
      <c r="B2" s="130" t="s">
        <v>1194</v>
      </c>
      <c r="C2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</row>
    <row r="3" spans="1:17" ht="14.4" x14ac:dyDescent="0.2">
      <c r="A3" s="129"/>
      <c r="B3" s="130" t="s">
        <v>1195</v>
      </c>
      <c r="C3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</row>
    <row r="4" spans="1:17" ht="14.7" customHeight="1" x14ac:dyDescent="0.2">
      <c r="A4"/>
      <c r="B4" t="s">
        <v>1196</v>
      </c>
      <c r="C4"/>
      <c r="D4"/>
      <c r="E4"/>
      <c r="F4"/>
      <c r="G4"/>
      <c r="H4"/>
      <c r="I4"/>
      <c r="J4"/>
      <c r="K4"/>
      <c r="L4"/>
      <c r="M4"/>
      <c r="N4"/>
      <c r="O4"/>
      <c r="P4"/>
      <c r="Q4"/>
    </row>
    <row r="5" spans="1:17" ht="14.7" customHeight="1" thickBot="1" x14ac:dyDescent="0.25">
      <c r="A5" s="131"/>
      <c r="B5" s="131"/>
      <c r="C5" s="224" t="s">
        <v>589</v>
      </c>
      <c r="D5" s="224"/>
      <c r="E5" s="132"/>
      <c r="F5" s="132"/>
      <c r="G5" s="132"/>
      <c r="H5" s="132"/>
      <c r="I5" s="133" t="s">
        <v>590</v>
      </c>
      <c r="J5" s="133"/>
      <c r="K5" s="132"/>
      <c r="L5" s="132"/>
      <c r="M5" s="132"/>
      <c r="N5" s="132"/>
      <c r="O5" s="133" t="s">
        <v>591</v>
      </c>
      <c r="P5" s="133"/>
      <c r="Q5" s="131"/>
    </row>
    <row r="6" spans="1:17" ht="14.7" customHeight="1" thickBot="1" x14ac:dyDescent="0.25">
      <c r="A6" s="159" t="s">
        <v>592</v>
      </c>
      <c r="B6" s="140" t="s">
        <v>593</v>
      </c>
      <c r="C6" s="140" t="s">
        <v>594</v>
      </c>
      <c r="D6" s="141" t="s">
        <v>595</v>
      </c>
      <c r="E6" s="142" t="s">
        <v>596</v>
      </c>
      <c r="F6"/>
      <c r="G6" s="139" t="s">
        <v>592</v>
      </c>
      <c r="H6" s="140" t="s">
        <v>593</v>
      </c>
      <c r="I6" s="140" t="s">
        <v>594</v>
      </c>
      <c r="J6" s="141" t="s">
        <v>595</v>
      </c>
      <c r="K6" s="142" t="s">
        <v>596</v>
      </c>
      <c r="L6"/>
      <c r="M6" s="139" t="s">
        <v>592</v>
      </c>
      <c r="N6" s="140" t="s">
        <v>593</v>
      </c>
      <c r="O6" s="140" t="s">
        <v>594</v>
      </c>
      <c r="P6" s="141" t="s">
        <v>595</v>
      </c>
      <c r="Q6" s="142" t="s">
        <v>596</v>
      </c>
    </row>
    <row r="7" spans="1:17" ht="14.7" customHeight="1" x14ac:dyDescent="0.2">
      <c r="A7" s="160">
        <v>1</v>
      </c>
      <c r="B7" s="116" t="s">
        <v>1197</v>
      </c>
      <c r="C7" s="123" t="s">
        <v>1198</v>
      </c>
      <c r="D7" s="124" t="s">
        <v>1199</v>
      </c>
      <c r="E7" s="195">
        <v>45963</v>
      </c>
      <c r="F7"/>
      <c r="G7" s="160">
        <v>1</v>
      </c>
      <c r="H7" s="116" t="s">
        <v>1319</v>
      </c>
      <c r="I7" s="123" t="s">
        <v>1320</v>
      </c>
      <c r="J7" s="124" t="s">
        <v>565</v>
      </c>
      <c r="K7" s="158">
        <v>45844</v>
      </c>
      <c r="L7"/>
      <c r="M7" s="160">
        <v>1</v>
      </c>
      <c r="N7" s="116" t="s">
        <v>1288</v>
      </c>
      <c r="O7" s="123" t="s">
        <v>1289</v>
      </c>
      <c r="P7" s="124" t="s">
        <v>562</v>
      </c>
      <c r="Q7" s="156">
        <v>45921</v>
      </c>
    </row>
    <row r="8" spans="1:17" ht="14.7" customHeight="1" x14ac:dyDescent="0.2">
      <c r="A8" s="161">
        <v>2</v>
      </c>
      <c r="B8" s="45" t="s">
        <v>1200</v>
      </c>
      <c r="C8" s="109" t="s">
        <v>1201</v>
      </c>
      <c r="D8" s="117" t="s">
        <v>1202</v>
      </c>
      <c r="E8" s="196">
        <v>45844</v>
      </c>
      <c r="F8"/>
      <c r="G8" s="161">
        <v>1</v>
      </c>
      <c r="H8" s="45" t="s">
        <v>1319</v>
      </c>
      <c r="I8" s="109" t="s">
        <v>1321</v>
      </c>
      <c r="J8" s="117" t="s">
        <v>1322</v>
      </c>
      <c r="K8" s="144" t="s">
        <v>1323</v>
      </c>
      <c r="L8"/>
      <c r="M8" s="161">
        <v>2</v>
      </c>
      <c r="N8" s="45" t="s">
        <v>527</v>
      </c>
      <c r="O8" s="109" t="s">
        <v>1290</v>
      </c>
      <c r="P8" s="117" t="s">
        <v>562</v>
      </c>
      <c r="Q8" s="157">
        <v>45844</v>
      </c>
    </row>
    <row r="9" spans="1:17" ht="14.7" customHeight="1" x14ac:dyDescent="0.2">
      <c r="A9" s="161">
        <v>3</v>
      </c>
      <c r="B9" s="45" t="s">
        <v>1203</v>
      </c>
      <c r="C9" s="109" t="s">
        <v>1204</v>
      </c>
      <c r="D9" s="117" t="s">
        <v>1205</v>
      </c>
      <c r="E9" s="197" t="s">
        <v>1206</v>
      </c>
      <c r="F9"/>
      <c r="G9" s="161">
        <v>3</v>
      </c>
      <c r="H9" s="45" t="s">
        <v>1131</v>
      </c>
      <c r="I9" s="109" t="s">
        <v>1324</v>
      </c>
      <c r="J9" s="117" t="s">
        <v>565</v>
      </c>
      <c r="K9" s="158">
        <v>45844</v>
      </c>
      <c r="L9"/>
      <c r="M9" s="161">
        <v>2</v>
      </c>
      <c r="N9" s="45" t="s">
        <v>527</v>
      </c>
      <c r="O9" s="109" t="s">
        <v>1291</v>
      </c>
      <c r="P9" s="117" t="s">
        <v>1292</v>
      </c>
      <c r="Q9" s="144">
        <v>45941</v>
      </c>
    </row>
    <row r="10" spans="1:17" ht="14.7" customHeight="1" x14ac:dyDescent="0.2">
      <c r="A10" s="161">
        <v>4</v>
      </c>
      <c r="B10" s="45" t="s">
        <v>1207</v>
      </c>
      <c r="C10" s="109" t="s">
        <v>1208</v>
      </c>
      <c r="D10" s="117" t="s">
        <v>1209</v>
      </c>
      <c r="E10" s="198">
        <v>45963</v>
      </c>
      <c r="F10"/>
      <c r="G10" s="161">
        <v>4</v>
      </c>
      <c r="H10" s="45" t="s">
        <v>1325</v>
      </c>
      <c r="I10" s="109" t="s">
        <v>1326</v>
      </c>
      <c r="J10" s="117" t="s">
        <v>1211</v>
      </c>
      <c r="K10" s="156">
        <v>45921</v>
      </c>
      <c r="L10"/>
      <c r="M10" s="161">
        <v>4</v>
      </c>
      <c r="N10" s="45" t="s">
        <v>556</v>
      </c>
      <c r="O10" s="109" t="s">
        <v>1293</v>
      </c>
      <c r="P10" s="117" t="s">
        <v>565</v>
      </c>
      <c r="Q10" s="156">
        <v>45921</v>
      </c>
    </row>
    <row r="11" spans="1:17" ht="14.7" customHeight="1" x14ac:dyDescent="0.2">
      <c r="A11" s="161">
        <v>4</v>
      </c>
      <c r="B11" s="45" t="s">
        <v>1207</v>
      </c>
      <c r="C11" s="109" t="s">
        <v>1210</v>
      </c>
      <c r="D11" s="117" t="s">
        <v>1211</v>
      </c>
      <c r="E11" s="197">
        <v>45921</v>
      </c>
      <c r="F11"/>
      <c r="G11" s="161">
        <v>4</v>
      </c>
      <c r="H11" s="45" t="s">
        <v>1325</v>
      </c>
      <c r="I11" s="109" t="s">
        <v>1327</v>
      </c>
      <c r="J11" s="117" t="s">
        <v>569</v>
      </c>
      <c r="K11" s="156">
        <v>45921</v>
      </c>
      <c r="L11"/>
      <c r="M11" s="161">
        <v>5</v>
      </c>
      <c r="N11" s="45" t="s">
        <v>528</v>
      </c>
      <c r="O11" s="109" t="s">
        <v>1294</v>
      </c>
      <c r="P11" s="117" t="s">
        <v>1295</v>
      </c>
      <c r="Q11" s="157" t="s">
        <v>1262</v>
      </c>
    </row>
    <row r="12" spans="1:17" ht="14.7" customHeight="1" x14ac:dyDescent="0.2">
      <c r="A12" s="161">
        <v>6</v>
      </c>
      <c r="B12" s="45" t="s">
        <v>1212</v>
      </c>
      <c r="C12" s="109" t="s">
        <v>1213</v>
      </c>
      <c r="D12" s="117" t="s">
        <v>568</v>
      </c>
      <c r="E12" s="199" t="s">
        <v>1214</v>
      </c>
      <c r="F12"/>
      <c r="G12" s="161">
        <v>6</v>
      </c>
      <c r="H12" s="45" t="s">
        <v>1328</v>
      </c>
      <c r="I12" s="109" t="s">
        <v>1329</v>
      </c>
      <c r="J12" s="117" t="s">
        <v>565</v>
      </c>
      <c r="K12" s="144" t="s">
        <v>1323</v>
      </c>
      <c r="L12"/>
      <c r="M12" s="161">
        <v>6</v>
      </c>
      <c r="N12" s="45" t="s">
        <v>529</v>
      </c>
      <c r="O12" s="109" t="s">
        <v>1296</v>
      </c>
      <c r="P12" s="117" t="s">
        <v>1226</v>
      </c>
      <c r="Q12" s="144">
        <v>45941</v>
      </c>
    </row>
    <row r="13" spans="1:17" ht="14.7" customHeight="1" x14ac:dyDescent="0.2">
      <c r="A13" s="161">
        <v>7</v>
      </c>
      <c r="B13" s="45" t="s">
        <v>1215</v>
      </c>
      <c r="C13" s="109" t="s">
        <v>1216</v>
      </c>
      <c r="D13" s="117" t="s">
        <v>1211</v>
      </c>
      <c r="E13" s="198">
        <v>45970</v>
      </c>
      <c r="F13"/>
      <c r="G13" s="161">
        <v>7</v>
      </c>
      <c r="H13" s="45" t="s">
        <v>1124</v>
      </c>
      <c r="I13" s="109" t="s">
        <v>1330</v>
      </c>
      <c r="J13" s="117" t="s">
        <v>1231</v>
      </c>
      <c r="K13" s="157">
        <v>45970</v>
      </c>
      <c r="L13"/>
      <c r="M13" s="161">
        <v>6</v>
      </c>
      <c r="N13" s="45" t="s">
        <v>529</v>
      </c>
      <c r="O13" s="109" t="s">
        <v>1297</v>
      </c>
      <c r="P13" s="117" t="s">
        <v>1298</v>
      </c>
      <c r="Q13" s="144">
        <v>45941</v>
      </c>
    </row>
    <row r="14" spans="1:17" ht="14.7" customHeight="1" x14ac:dyDescent="0.2">
      <c r="A14" s="161">
        <v>8</v>
      </c>
      <c r="B14" s="45" t="s">
        <v>1217</v>
      </c>
      <c r="C14" s="118" t="s">
        <v>1218</v>
      </c>
      <c r="D14" s="117" t="s">
        <v>1219</v>
      </c>
      <c r="E14" s="199" t="s">
        <v>1220</v>
      </c>
      <c r="F14"/>
      <c r="G14" s="161">
        <v>8</v>
      </c>
      <c r="H14" s="45" t="s">
        <v>1331</v>
      </c>
      <c r="I14" s="109" t="s">
        <v>1256</v>
      </c>
      <c r="J14" s="117" t="s">
        <v>565</v>
      </c>
      <c r="K14" s="144" t="s">
        <v>1323</v>
      </c>
      <c r="L14"/>
      <c r="M14" s="161">
        <v>6</v>
      </c>
      <c r="N14" s="45" t="s">
        <v>529</v>
      </c>
      <c r="O14" s="109" t="s">
        <v>1299</v>
      </c>
      <c r="P14" s="117" t="s">
        <v>1300</v>
      </c>
      <c r="Q14" s="144">
        <v>45941</v>
      </c>
    </row>
    <row r="15" spans="1:17" ht="14.7" customHeight="1" x14ac:dyDescent="0.2">
      <c r="A15" s="161">
        <v>9</v>
      </c>
      <c r="B15" s="45" t="s">
        <v>1221</v>
      </c>
      <c r="C15" s="109" t="s">
        <v>1222</v>
      </c>
      <c r="D15" s="117" t="s">
        <v>1223</v>
      </c>
      <c r="E15" s="196">
        <v>45815</v>
      </c>
      <c r="F15"/>
      <c r="G15" s="161">
        <v>9</v>
      </c>
      <c r="H15" s="45" t="s">
        <v>1332</v>
      </c>
      <c r="I15" s="109" t="s">
        <v>1333</v>
      </c>
      <c r="J15" s="117" t="s">
        <v>1334</v>
      </c>
      <c r="K15" s="144" t="s">
        <v>1335</v>
      </c>
      <c r="L15"/>
      <c r="M15" s="161">
        <v>6</v>
      </c>
      <c r="N15" s="45" t="s">
        <v>529</v>
      </c>
      <c r="O15" s="109" t="s">
        <v>1301</v>
      </c>
      <c r="P15" s="117" t="s">
        <v>565</v>
      </c>
      <c r="Q15" s="157">
        <v>45970</v>
      </c>
    </row>
    <row r="16" spans="1:17" ht="14.7" customHeight="1" x14ac:dyDescent="0.2">
      <c r="A16" s="161">
        <v>10</v>
      </c>
      <c r="B16" s="45" t="s">
        <v>1224</v>
      </c>
      <c r="C16" s="109" t="s">
        <v>1225</v>
      </c>
      <c r="D16" s="117" t="s">
        <v>1226</v>
      </c>
      <c r="E16" s="199" t="s">
        <v>1220</v>
      </c>
      <c r="F16"/>
      <c r="G16" s="161">
        <v>9</v>
      </c>
      <c r="H16" s="45" t="s">
        <v>1332</v>
      </c>
      <c r="I16" s="109" t="s">
        <v>1336</v>
      </c>
      <c r="J16" s="117" t="s">
        <v>1337</v>
      </c>
      <c r="K16" s="156">
        <v>45921</v>
      </c>
      <c r="L16"/>
      <c r="M16" s="161">
        <v>6</v>
      </c>
      <c r="N16" s="45" t="s">
        <v>529</v>
      </c>
      <c r="O16" s="109" t="s">
        <v>1302</v>
      </c>
      <c r="P16" s="117" t="s">
        <v>1303</v>
      </c>
      <c r="Q16" s="144" t="s">
        <v>1304</v>
      </c>
    </row>
    <row r="17" spans="1:17" ht="14.7" customHeight="1" x14ac:dyDescent="0.2">
      <c r="A17" s="161">
        <v>10</v>
      </c>
      <c r="B17" s="45" t="s">
        <v>1227</v>
      </c>
      <c r="C17" s="109" t="s">
        <v>1228</v>
      </c>
      <c r="D17" s="117" t="s">
        <v>554</v>
      </c>
      <c r="E17" s="198" t="s">
        <v>1229</v>
      </c>
      <c r="F17"/>
      <c r="G17" s="161">
        <v>9</v>
      </c>
      <c r="H17" s="45" t="s">
        <v>1332</v>
      </c>
      <c r="I17" s="109" t="s">
        <v>1338</v>
      </c>
      <c r="J17" s="117" t="s">
        <v>1339</v>
      </c>
      <c r="K17" s="158">
        <v>45844</v>
      </c>
      <c r="L17"/>
      <c r="M17" s="161">
        <v>6</v>
      </c>
      <c r="N17" s="45" t="s">
        <v>529</v>
      </c>
      <c r="O17" s="109" t="s">
        <v>1305</v>
      </c>
      <c r="P17" s="117" t="s">
        <v>565</v>
      </c>
      <c r="Q17" s="156">
        <v>45921</v>
      </c>
    </row>
    <row r="18" spans="1:17" ht="14.7" customHeight="1" x14ac:dyDescent="0.2">
      <c r="A18" s="161">
        <v>12</v>
      </c>
      <c r="B18" s="45" t="s">
        <v>560</v>
      </c>
      <c r="C18" s="109" t="s">
        <v>1230</v>
      </c>
      <c r="D18" s="117" t="s">
        <v>1231</v>
      </c>
      <c r="E18" s="198">
        <v>45963</v>
      </c>
      <c r="F18"/>
      <c r="G18" s="161">
        <v>9</v>
      </c>
      <c r="H18" s="45" t="s">
        <v>1332</v>
      </c>
      <c r="I18" s="109" t="s">
        <v>1340</v>
      </c>
      <c r="J18" s="117" t="s">
        <v>569</v>
      </c>
      <c r="K18" s="156">
        <v>45921</v>
      </c>
      <c r="L18"/>
      <c r="M18" s="161">
        <v>6</v>
      </c>
      <c r="N18" s="45" t="s">
        <v>529</v>
      </c>
      <c r="O18" s="109" t="s">
        <v>1306</v>
      </c>
      <c r="P18" s="117" t="s">
        <v>1307</v>
      </c>
      <c r="Q18" s="144">
        <v>45941</v>
      </c>
    </row>
    <row r="19" spans="1:17" ht="14.7" customHeight="1" x14ac:dyDescent="0.2">
      <c r="A19" s="161">
        <v>13</v>
      </c>
      <c r="B19" s="45" t="s">
        <v>1232</v>
      </c>
      <c r="C19" s="109" t="s">
        <v>1233</v>
      </c>
      <c r="D19" s="117" t="s">
        <v>1234</v>
      </c>
      <c r="E19" s="199" t="s">
        <v>1214</v>
      </c>
      <c r="F19"/>
      <c r="G19" s="161">
        <v>13</v>
      </c>
      <c r="H19" s="45" t="s">
        <v>1341</v>
      </c>
      <c r="I19" s="109" t="s">
        <v>1342</v>
      </c>
      <c r="J19" s="117" t="s">
        <v>1343</v>
      </c>
      <c r="K19" s="144">
        <v>45941</v>
      </c>
      <c r="L19"/>
      <c r="M19" s="161">
        <v>6</v>
      </c>
      <c r="N19" s="45" t="s">
        <v>529</v>
      </c>
      <c r="O19" s="109" t="s">
        <v>1308</v>
      </c>
      <c r="P19" s="117" t="s">
        <v>565</v>
      </c>
      <c r="Q19" s="144" t="s">
        <v>1113</v>
      </c>
    </row>
    <row r="20" spans="1:17" ht="14.7" customHeight="1" x14ac:dyDescent="0.2">
      <c r="A20" s="161">
        <v>14</v>
      </c>
      <c r="B20" s="45" t="s">
        <v>1235</v>
      </c>
      <c r="C20" s="109" t="s">
        <v>1236</v>
      </c>
      <c r="D20" s="117" t="s">
        <v>1237</v>
      </c>
      <c r="E20" s="196">
        <v>45844</v>
      </c>
      <c r="F20"/>
      <c r="G20" s="161">
        <v>13</v>
      </c>
      <c r="H20" s="45" t="s">
        <v>1341</v>
      </c>
      <c r="I20" s="109" t="s">
        <v>1344</v>
      </c>
      <c r="J20" s="117" t="s">
        <v>1345</v>
      </c>
      <c r="K20" s="144" t="s">
        <v>1113</v>
      </c>
      <c r="L20"/>
      <c r="M20" s="161">
        <v>14</v>
      </c>
      <c r="N20" s="45" t="s">
        <v>1136</v>
      </c>
      <c r="O20" s="109" t="s">
        <v>1309</v>
      </c>
      <c r="P20" s="117" t="s">
        <v>1310</v>
      </c>
      <c r="Q20" s="144" t="s">
        <v>1311</v>
      </c>
    </row>
    <row r="21" spans="1:17" ht="14.7" customHeight="1" x14ac:dyDescent="0.2">
      <c r="A21" s="161">
        <v>15</v>
      </c>
      <c r="B21" s="45" t="s">
        <v>599</v>
      </c>
      <c r="C21" s="109" t="s">
        <v>1238</v>
      </c>
      <c r="D21" s="117" t="s">
        <v>558</v>
      </c>
      <c r="E21" s="197">
        <v>45921</v>
      </c>
      <c r="F21"/>
      <c r="G21" s="161">
        <v>15</v>
      </c>
      <c r="H21" s="45" t="s">
        <v>1346</v>
      </c>
      <c r="I21" s="109" t="s">
        <v>1347</v>
      </c>
      <c r="J21" s="117" t="s">
        <v>1264</v>
      </c>
      <c r="K21" s="144" t="s">
        <v>1113</v>
      </c>
      <c r="L21"/>
      <c r="M21" s="161">
        <v>14</v>
      </c>
      <c r="N21" s="45" t="s">
        <v>1136</v>
      </c>
      <c r="O21" s="109" t="s">
        <v>1312</v>
      </c>
      <c r="P21" s="117" t="s">
        <v>1264</v>
      </c>
      <c r="Q21" s="157" t="s">
        <v>1113</v>
      </c>
    </row>
    <row r="22" spans="1:17" ht="14.7" customHeight="1" x14ac:dyDescent="0.2">
      <c r="A22" s="161">
        <v>16</v>
      </c>
      <c r="B22" s="45" t="s">
        <v>1239</v>
      </c>
      <c r="C22" s="118" t="s">
        <v>1240</v>
      </c>
      <c r="D22" s="117" t="s">
        <v>1241</v>
      </c>
      <c r="E22" s="199" t="s">
        <v>1242</v>
      </c>
      <c r="F22"/>
      <c r="G22" s="161">
        <v>16</v>
      </c>
      <c r="H22" s="45" t="s">
        <v>1348</v>
      </c>
      <c r="I22" s="109" t="s">
        <v>1301</v>
      </c>
      <c r="J22" s="117" t="s">
        <v>565</v>
      </c>
      <c r="K22" s="156">
        <v>45921</v>
      </c>
      <c r="L22"/>
      <c r="M22" s="161">
        <v>14</v>
      </c>
      <c r="N22" s="45" t="s">
        <v>1136</v>
      </c>
      <c r="O22" s="109" t="s">
        <v>1313</v>
      </c>
      <c r="P22" s="117" t="s">
        <v>1314</v>
      </c>
      <c r="Q22" s="144">
        <v>45941</v>
      </c>
    </row>
    <row r="23" spans="1:17" ht="14.7" customHeight="1" x14ac:dyDescent="0.2">
      <c r="A23" s="161">
        <v>17</v>
      </c>
      <c r="B23" s="45" t="s">
        <v>1115</v>
      </c>
      <c r="C23" s="109" t="s">
        <v>1243</v>
      </c>
      <c r="D23" s="117" t="s">
        <v>598</v>
      </c>
      <c r="E23" s="197">
        <v>45802</v>
      </c>
      <c r="F23"/>
      <c r="G23" s="161">
        <v>17</v>
      </c>
      <c r="H23" s="45" t="s">
        <v>1349</v>
      </c>
      <c r="I23" s="109" t="s">
        <v>1350</v>
      </c>
      <c r="J23" s="117" t="s">
        <v>1351</v>
      </c>
      <c r="K23" s="144" t="s">
        <v>1229</v>
      </c>
      <c r="L23"/>
      <c r="M23" s="161">
        <v>14</v>
      </c>
      <c r="N23" s="45" t="s">
        <v>1136</v>
      </c>
      <c r="O23" s="109" t="s">
        <v>1315</v>
      </c>
      <c r="P23" s="117" t="s">
        <v>555</v>
      </c>
      <c r="Q23" s="156" t="s">
        <v>1262</v>
      </c>
    </row>
    <row r="24" spans="1:17" ht="14.7" customHeight="1" x14ac:dyDescent="0.2">
      <c r="A24" s="161">
        <v>18</v>
      </c>
      <c r="B24" s="45" t="s">
        <v>1116</v>
      </c>
      <c r="C24" s="109" t="s">
        <v>1244</v>
      </c>
      <c r="D24" s="117" t="s">
        <v>568</v>
      </c>
      <c r="E24" s="197">
        <v>45921</v>
      </c>
      <c r="F24"/>
      <c r="G24" s="161">
        <v>18</v>
      </c>
      <c r="H24" s="45" t="s">
        <v>530</v>
      </c>
      <c r="I24" s="109" t="s">
        <v>1352</v>
      </c>
      <c r="J24" s="117" t="s">
        <v>1241</v>
      </c>
      <c r="K24" s="144" t="s">
        <v>1242</v>
      </c>
      <c r="L24"/>
      <c r="M24" s="161">
        <v>14</v>
      </c>
      <c r="N24" s="45" t="s">
        <v>1136</v>
      </c>
      <c r="O24" s="109" t="s">
        <v>1316</v>
      </c>
      <c r="P24" s="117" t="s">
        <v>1249</v>
      </c>
      <c r="Q24" s="144">
        <v>45941</v>
      </c>
    </row>
    <row r="25" spans="1:17" ht="14.7" customHeight="1" thickBot="1" x14ac:dyDescent="0.25">
      <c r="A25" s="161">
        <v>19</v>
      </c>
      <c r="B25" s="45" t="s">
        <v>601</v>
      </c>
      <c r="C25" s="109" t="s">
        <v>1245</v>
      </c>
      <c r="D25" s="117" t="s">
        <v>1246</v>
      </c>
      <c r="E25" s="196">
        <v>45815</v>
      </c>
      <c r="F25"/>
      <c r="G25" s="161">
        <v>18</v>
      </c>
      <c r="H25" s="45" t="s">
        <v>530</v>
      </c>
      <c r="I25" s="109" t="s">
        <v>1353</v>
      </c>
      <c r="J25" s="117" t="s">
        <v>1354</v>
      </c>
      <c r="K25" s="144">
        <v>45941</v>
      </c>
      <c r="L25"/>
      <c r="M25" s="162">
        <v>14</v>
      </c>
      <c r="N25" s="119" t="s">
        <v>1136</v>
      </c>
      <c r="O25" s="163" t="s">
        <v>1317</v>
      </c>
      <c r="P25" s="120" t="s">
        <v>1318</v>
      </c>
      <c r="Q25" s="145">
        <v>45941</v>
      </c>
    </row>
    <row r="26" spans="1:17" ht="14.7" customHeight="1" x14ac:dyDescent="0.2">
      <c r="A26" s="161">
        <v>20</v>
      </c>
      <c r="B26" s="45" t="s">
        <v>1247</v>
      </c>
      <c r="C26" s="109" t="s">
        <v>1248</v>
      </c>
      <c r="D26" s="117" t="s">
        <v>1249</v>
      </c>
      <c r="E26" s="199" t="s">
        <v>1220</v>
      </c>
      <c r="F26"/>
      <c r="G26" s="161">
        <v>20</v>
      </c>
      <c r="H26" s="45" t="s">
        <v>1355</v>
      </c>
      <c r="I26" s="109" t="s">
        <v>1356</v>
      </c>
      <c r="J26" s="117" t="s">
        <v>558</v>
      </c>
      <c r="K26" s="157">
        <v>45970</v>
      </c>
      <c r="L26"/>
      <c r="M26" s="49"/>
      <c r="N26" s="45"/>
      <c r="O26" s="45"/>
      <c r="P26" s="45"/>
      <c r="Q26" s="45"/>
    </row>
    <row r="27" spans="1:17" ht="14.7" customHeight="1" x14ac:dyDescent="0.2">
      <c r="A27" s="161">
        <v>20</v>
      </c>
      <c r="B27" s="45" t="s">
        <v>1250</v>
      </c>
      <c r="C27" s="109" t="s">
        <v>1251</v>
      </c>
      <c r="D27" s="117" t="s">
        <v>1120</v>
      </c>
      <c r="E27" s="197">
        <v>45921</v>
      </c>
      <c r="F27"/>
      <c r="G27" s="161">
        <v>21</v>
      </c>
      <c r="H27" s="45" t="s">
        <v>563</v>
      </c>
      <c r="I27" s="109" t="s">
        <v>1357</v>
      </c>
      <c r="J27" s="117" t="s">
        <v>1358</v>
      </c>
      <c r="K27" s="144" t="s">
        <v>1311</v>
      </c>
      <c r="L27"/>
      <c r="M27" s="49"/>
      <c r="N27" s="45"/>
      <c r="O27" s="45"/>
      <c r="P27" s="125"/>
      <c r="Q27" s="134"/>
    </row>
    <row r="28" spans="1:17" ht="14.7" customHeight="1" x14ac:dyDescent="0.2">
      <c r="A28" s="161">
        <v>22</v>
      </c>
      <c r="B28" s="45" t="s">
        <v>567</v>
      </c>
      <c r="C28" s="109" t="s">
        <v>1252</v>
      </c>
      <c r="D28" s="117" t="s">
        <v>1253</v>
      </c>
      <c r="E28" s="199" t="s">
        <v>1206</v>
      </c>
      <c r="F28"/>
      <c r="G28" s="161">
        <v>22</v>
      </c>
      <c r="H28" s="45" t="s">
        <v>1359</v>
      </c>
      <c r="I28" s="109" t="s">
        <v>1360</v>
      </c>
      <c r="J28" s="117" t="s">
        <v>1361</v>
      </c>
      <c r="K28" s="157" t="s">
        <v>1335</v>
      </c>
      <c r="L28"/>
      <c r="M28" s="49"/>
      <c r="N28" s="45"/>
      <c r="O28" s="45"/>
      <c r="P28" s="125"/>
      <c r="Q28" s="134"/>
    </row>
    <row r="29" spans="1:17" ht="14.7" customHeight="1" x14ac:dyDescent="0.2">
      <c r="A29" s="161">
        <v>23</v>
      </c>
      <c r="B29" s="45" t="s">
        <v>1117</v>
      </c>
      <c r="C29" s="109" t="s">
        <v>1254</v>
      </c>
      <c r="D29" s="117" t="s">
        <v>1255</v>
      </c>
      <c r="E29" s="199" t="s">
        <v>1206</v>
      </c>
      <c r="F29"/>
      <c r="G29" s="161">
        <v>23</v>
      </c>
      <c r="H29" s="45" t="s">
        <v>608</v>
      </c>
      <c r="I29" s="109" t="s">
        <v>1362</v>
      </c>
      <c r="J29" s="117" t="s">
        <v>1122</v>
      </c>
      <c r="K29" s="144" t="s">
        <v>1363</v>
      </c>
      <c r="L29"/>
      <c r="M29" s="49"/>
      <c r="N29" s="45"/>
      <c r="O29" s="45"/>
      <c r="P29" s="125"/>
      <c r="Q29" s="134"/>
    </row>
    <row r="30" spans="1:17" ht="14.7" customHeight="1" x14ac:dyDescent="0.2">
      <c r="A30" s="161">
        <v>23</v>
      </c>
      <c r="B30" s="45" t="s">
        <v>1117</v>
      </c>
      <c r="C30" s="109" t="s">
        <v>1256</v>
      </c>
      <c r="D30" s="117" t="s">
        <v>565</v>
      </c>
      <c r="E30" s="199" t="s">
        <v>1113</v>
      </c>
      <c r="F30"/>
      <c r="G30" s="161">
        <v>24</v>
      </c>
      <c r="H30" s="45" t="s">
        <v>1126</v>
      </c>
      <c r="I30" s="109" t="s">
        <v>1364</v>
      </c>
      <c r="J30" s="117" t="s">
        <v>1365</v>
      </c>
      <c r="K30" s="156">
        <v>45921</v>
      </c>
      <c r="L30"/>
      <c r="M30" s="49"/>
      <c r="N30" s="45"/>
      <c r="O30" s="45"/>
      <c r="P30" s="45"/>
      <c r="Q30" s="45"/>
    </row>
    <row r="31" spans="1:17" ht="14.7" customHeight="1" x14ac:dyDescent="0.2">
      <c r="A31" s="161">
        <v>25</v>
      </c>
      <c r="B31" s="45" t="s">
        <v>1118</v>
      </c>
      <c r="C31" s="109" t="s">
        <v>1257</v>
      </c>
      <c r="D31" s="117" t="s">
        <v>1125</v>
      </c>
      <c r="E31" s="197">
        <v>45802</v>
      </c>
      <c r="F31"/>
      <c r="G31" s="161">
        <v>24</v>
      </c>
      <c r="H31" s="45" t="s">
        <v>1126</v>
      </c>
      <c r="I31" s="109" t="s">
        <v>1366</v>
      </c>
      <c r="J31" s="117" t="s">
        <v>1367</v>
      </c>
      <c r="K31" s="157" t="s">
        <v>1368</v>
      </c>
      <c r="L31"/>
      <c r="M31" s="49"/>
      <c r="N31" s="45"/>
      <c r="O31" s="45"/>
      <c r="P31" s="45"/>
      <c r="Q31" s="45"/>
    </row>
    <row r="32" spans="1:17" ht="14.7" customHeight="1" x14ac:dyDescent="0.2">
      <c r="A32" s="161">
        <v>26</v>
      </c>
      <c r="B32" s="155" t="s">
        <v>1258</v>
      </c>
      <c r="C32" s="135" t="s">
        <v>1259</v>
      </c>
      <c r="D32" s="117" t="s">
        <v>1260</v>
      </c>
      <c r="E32" s="199" t="s">
        <v>1220</v>
      </c>
      <c r="F32" s="136"/>
      <c r="G32" s="161">
        <v>26</v>
      </c>
      <c r="H32" s="45" t="s">
        <v>564</v>
      </c>
      <c r="I32" s="109" t="s">
        <v>1369</v>
      </c>
      <c r="J32" s="117" t="s">
        <v>1370</v>
      </c>
      <c r="K32" s="144">
        <v>45941</v>
      </c>
      <c r="L32"/>
      <c r="M32" s="49"/>
      <c r="N32" s="45"/>
      <c r="O32" s="45"/>
      <c r="P32" s="125"/>
      <c r="Q32" s="134"/>
    </row>
    <row r="33" spans="1:17" ht="14.7" customHeight="1" x14ac:dyDescent="0.2">
      <c r="A33" s="161">
        <v>27</v>
      </c>
      <c r="B33" s="45" t="s">
        <v>531</v>
      </c>
      <c r="C33" s="109" t="s">
        <v>1261</v>
      </c>
      <c r="D33" s="117" t="s">
        <v>555</v>
      </c>
      <c r="E33" s="199" t="s">
        <v>1262</v>
      </c>
      <c r="F33"/>
      <c r="G33" s="161">
        <v>26</v>
      </c>
      <c r="H33" s="45" t="s">
        <v>564</v>
      </c>
      <c r="I33" s="109" t="s">
        <v>1371</v>
      </c>
      <c r="J33" s="117" t="s">
        <v>1122</v>
      </c>
      <c r="K33" s="157" t="s">
        <v>1311</v>
      </c>
      <c r="L33"/>
      <c r="M33" s="49"/>
      <c r="N33" s="45"/>
      <c r="O33" s="45"/>
      <c r="P33" s="125"/>
      <c r="Q33" s="134"/>
    </row>
    <row r="34" spans="1:17" ht="14.7" customHeight="1" x14ac:dyDescent="0.2">
      <c r="A34" s="161">
        <v>27</v>
      </c>
      <c r="B34" s="45" t="s">
        <v>531</v>
      </c>
      <c r="C34" s="109" t="s">
        <v>1263</v>
      </c>
      <c r="D34" s="117" t="s">
        <v>1264</v>
      </c>
      <c r="E34" s="197" t="s">
        <v>1113</v>
      </c>
      <c r="F34"/>
      <c r="G34" s="161">
        <v>28</v>
      </c>
      <c r="H34" s="45" t="s">
        <v>1372</v>
      </c>
      <c r="I34" s="109" t="s">
        <v>1373</v>
      </c>
      <c r="J34" s="117" t="s">
        <v>1374</v>
      </c>
      <c r="K34" s="144">
        <v>45941</v>
      </c>
      <c r="L34"/>
      <c r="M34" s="49"/>
      <c r="N34" s="45"/>
      <c r="O34" s="45"/>
      <c r="P34" s="125"/>
      <c r="Q34" s="134"/>
    </row>
    <row r="35" spans="1:17" ht="14.7" customHeight="1" x14ac:dyDescent="0.2">
      <c r="A35" s="161">
        <v>29</v>
      </c>
      <c r="B35" s="45" t="s">
        <v>603</v>
      </c>
      <c r="C35" s="109" t="s">
        <v>1265</v>
      </c>
      <c r="D35" s="117" t="s">
        <v>554</v>
      </c>
      <c r="E35" s="196">
        <v>45844</v>
      </c>
      <c r="F35"/>
      <c r="G35" s="161">
        <v>28</v>
      </c>
      <c r="H35" s="45" t="s">
        <v>1372</v>
      </c>
      <c r="I35" s="109" t="s">
        <v>1375</v>
      </c>
      <c r="J35" s="117" t="s">
        <v>1314</v>
      </c>
      <c r="K35" s="144">
        <v>45941</v>
      </c>
      <c r="L35"/>
      <c r="M35" s="49"/>
      <c r="N35" s="45"/>
      <c r="O35" s="45"/>
      <c r="P35" s="125"/>
      <c r="Q35" s="134"/>
    </row>
    <row r="36" spans="1:17" ht="14.7" customHeight="1" x14ac:dyDescent="0.2">
      <c r="A36" s="161">
        <v>29</v>
      </c>
      <c r="B36" s="45" t="s">
        <v>603</v>
      </c>
      <c r="C36" s="109" t="s">
        <v>1266</v>
      </c>
      <c r="D36" s="117" t="s">
        <v>554</v>
      </c>
      <c r="E36" s="199" t="s">
        <v>1229</v>
      </c>
      <c r="F36"/>
      <c r="G36" s="161">
        <v>30</v>
      </c>
      <c r="H36" s="45" t="s">
        <v>1376</v>
      </c>
      <c r="I36" s="109" t="s">
        <v>1377</v>
      </c>
      <c r="J36" s="117" t="s">
        <v>1378</v>
      </c>
      <c r="K36" s="144">
        <v>45941</v>
      </c>
      <c r="L36"/>
      <c r="M36" s="49"/>
      <c r="N36" s="45"/>
      <c r="O36" s="126"/>
      <c r="P36" s="164"/>
      <c r="Q36" s="165"/>
    </row>
    <row r="37" spans="1:17" ht="14.7" customHeight="1" thickBot="1" x14ac:dyDescent="0.25">
      <c r="A37" s="161">
        <v>31</v>
      </c>
      <c r="B37" s="45" t="s">
        <v>1267</v>
      </c>
      <c r="C37" s="109" t="s">
        <v>1268</v>
      </c>
      <c r="D37" s="117" t="s">
        <v>1269</v>
      </c>
      <c r="E37" s="199" t="s">
        <v>1206</v>
      </c>
      <c r="F37"/>
      <c r="G37" s="162">
        <v>30</v>
      </c>
      <c r="H37" s="119" t="s">
        <v>1376</v>
      </c>
      <c r="I37" s="115" t="s">
        <v>1379</v>
      </c>
      <c r="J37" s="120" t="s">
        <v>1280</v>
      </c>
      <c r="K37" s="193">
        <v>45921</v>
      </c>
      <c r="L37"/>
      <c r="M37" s="49"/>
      <c r="N37" s="45"/>
      <c r="O37" s="126"/>
      <c r="P37" s="164"/>
      <c r="Q37" s="165"/>
    </row>
    <row r="38" spans="1:17" ht="14.7" customHeight="1" x14ac:dyDescent="0.2">
      <c r="A38" s="161">
        <v>32</v>
      </c>
      <c r="B38" s="45" t="s">
        <v>1123</v>
      </c>
      <c r="C38" s="109" t="s">
        <v>1270</v>
      </c>
      <c r="D38" s="117" t="s">
        <v>554</v>
      </c>
      <c r="E38" s="199" t="s">
        <v>1214</v>
      </c>
      <c r="F38"/>
      <c r="G38" s="49"/>
      <c r="H38" s="45"/>
      <c r="I38" s="45"/>
      <c r="J38" s="45"/>
      <c r="K38" s="45"/>
      <c r="L38"/>
      <c r="M38" s="49"/>
      <c r="N38" s="45"/>
      <c r="O38" s="126"/>
    </row>
    <row r="39" spans="1:17" ht="14.7" customHeight="1" x14ac:dyDescent="0.2">
      <c r="A39" s="161">
        <v>33</v>
      </c>
      <c r="B39" s="45" t="s">
        <v>1271</v>
      </c>
      <c r="C39" s="109" t="s">
        <v>1272</v>
      </c>
      <c r="D39" s="117" t="s">
        <v>565</v>
      </c>
      <c r="E39" s="199" t="s">
        <v>1113</v>
      </c>
      <c r="F39"/>
      <c r="G39" s="49"/>
      <c r="H39" s="45"/>
      <c r="I39" s="45"/>
      <c r="J39" s="45"/>
      <c r="K39" s="45"/>
      <c r="L39"/>
      <c r="M39" s="49"/>
      <c r="N39" s="45"/>
      <c r="O39" s="126"/>
      <c r="Q39" s="165"/>
    </row>
    <row r="40" spans="1:17" ht="14.7" customHeight="1" x14ac:dyDescent="0.2">
      <c r="A40" s="161">
        <v>34</v>
      </c>
      <c r="B40" s="45" t="s">
        <v>1273</v>
      </c>
      <c r="C40" s="109" t="s">
        <v>1274</v>
      </c>
      <c r="D40" s="117" t="s">
        <v>1275</v>
      </c>
      <c r="E40" s="199" t="s">
        <v>1242</v>
      </c>
      <c r="F40"/>
      <c r="G40" s="49"/>
      <c r="H40" s="45"/>
      <c r="I40" s="45"/>
      <c r="J40" s="125"/>
      <c r="K40" s="134"/>
      <c r="L40"/>
      <c r="M40" s="49"/>
      <c r="N40" s="45"/>
      <c r="O40" s="45"/>
      <c r="Q40" s="45"/>
    </row>
    <row r="41" spans="1:17" ht="14.7" customHeight="1" x14ac:dyDescent="0.2">
      <c r="A41" s="161">
        <v>34</v>
      </c>
      <c r="B41" s="45" t="s">
        <v>1273</v>
      </c>
      <c r="C41" s="109" t="s">
        <v>1276</v>
      </c>
      <c r="D41" s="117" t="s">
        <v>1277</v>
      </c>
      <c r="E41" s="199" t="s">
        <v>1220</v>
      </c>
      <c r="F41"/>
      <c r="G41" s="201" t="s">
        <v>1519</v>
      </c>
      <c r="H41" s="202"/>
      <c r="I41" s="202"/>
      <c r="J41" s="202"/>
      <c r="K41" s="202"/>
      <c r="L41" s="202"/>
      <c r="M41" s="203"/>
      <c r="N41" s="204"/>
      <c r="O41" s="204"/>
      <c r="P41" s="205"/>
      <c r="Q41" s="206"/>
    </row>
    <row r="42" spans="1:17" ht="14.7" customHeight="1" x14ac:dyDescent="0.2">
      <c r="A42" s="161">
        <v>36</v>
      </c>
      <c r="B42" s="45" t="s">
        <v>1278</v>
      </c>
      <c r="C42" s="109" t="s">
        <v>1279</v>
      </c>
      <c r="D42" s="117" t="s">
        <v>1280</v>
      </c>
      <c r="E42" s="198">
        <v>45963</v>
      </c>
      <c r="F42"/>
      <c r="G42" s="201" t="s">
        <v>1595</v>
      </c>
      <c r="H42" s="207"/>
      <c r="I42" s="208"/>
      <c r="J42" s="209"/>
      <c r="K42" s="202"/>
      <c r="L42" s="202"/>
      <c r="M42" s="203"/>
      <c r="N42" s="204"/>
      <c r="O42" s="204"/>
      <c r="P42" s="205"/>
      <c r="Q42" s="210"/>
    </row>
    <row r="43" spans="1:17" x14ac:dyDescent="0.2">
      <c r="A43" s="161">
        <v>36</v>
      </c>
      <c r="B43" s="45" t="s">
        <v>1278</v>
      </c>
      <c r="C43" s="109" t="s">
        <v>1281</v>
      </c>
      <c r="D43" s="117" t="s">
        <v>1282</v>
      </c>
      <c r="E43" s="199" t="s">
        <v>1206</v>
      </c>
      <c r="F43"/>
      <c r="G43" s="201" t="s">
        <v>1596</v>
      </c>
      <c r="H43" s="207"/>
      <c r="I43" s="208"/>
      <c r="J43" s="209"/>
      <c r="K43" s="202"/>
      <c r="L43" s="202"/>
      <c r="M43" s="203"/>
      <c r="N43" s="204"/>
      <c r="O43" s="204"/>
      <c r="P43" s="205"/>
      <c r="Q43" s="210"/>
    </row>
    <row r="44" spans="1:17" x14ac:dyDescent="0.2">
      <c r="A44" s="161">
        <v>36</v>
      </c>
      <c r="B44" s="45" t="s">
        <v>1278</v>
      </c>
      <c r="C44" s="109" t="s">
        <v>1283</v>
      </c>
      <c r="D44" s="117" t="s">
        <v>571</v>
      </c>
      <c r="E44" s="199" t="s">
        <v>1206</v>
      </c>
      <c r="F44"/>
      <c r="G44" s="211"/>
      <c r="H44" s="207"/>
      <c r="I44" s="212"/>
      <c r="J44" s="212"/>
      <c r="K44" s="202"/>
      <c r="L44" s="202"/>
      <c r="M44" s="211"/>
      <c r="N44" s="213"/>
      <c r="O44" s="213"/>
      <c r="P44" s="208"/>
      <c r="Q44" s="209"/>
    </row>
    <row r="45" spans="1:17" x14ac:dyDescent="0.2">
      <c r="A45" s="161">
        <v>39</v>
      </c>
      <c r="B45" s="45" t="s">
        <v>604</v>
      </c>
      <c r="C45" s="109" t="s">
        <v>1284</v>
      </c>
      <c r="D45" s="117" t="s">
        <v>1255</v>
      </c>
      <c r="E45" s="197" t="s">
        <v>1206</v>
      </c>
      <c r="F45"/>
      <c r="G45" s="211"/>
      <c r="H45" s="202"/>
      <c r="I45" s="202"/>
      <c r="J45" s="202"/>
      <c r="K45" s="202"/>
      <c r="L45" s="202"/>
      <c r="M45" s="211"/>
      <c r="N45" s="213"/>
      <c r="O45" s="213"/>
      <c r="P45" s="208"/>
      <c r="Q45" s="214" t="s">
        <v>1597</v>
      </c>
    </row>
    <row r="46" spans="1:17" ht="13.8" thickBot="1" x14ac:dyDescent="0.25">
      <c r="A46" s="162">
        <v>40</v>
      </c>
      <c r="B46" s="119" t="s">
        <v>1285</v>
      </c>
      <c r="C46" s="115" t="s">
        <v>1286</v>
      </c>
      <c r="D46" s="120" t="s">
        <v>1287</v>
      </c>
      <c r="E46" s="200" t="s">
        <v>1206</v>
      </c>
      <c r="F46"/>
      <c r="G46" s="211"/>
      <c r="H46" s="213"/>
      <c r="I46" s="213"/>
      <c r="J46" s="208"/>
      <c r="K46" s="209"/>
      <c r="L46" s="202"/>
      <c r="M46" s="211"/>
      <c r="N46" s="213"/>
      <c r="O46" s="213"/>
      <c r="P46" s="208"/>
      <c r="Q46" s="214" t="s">
        <v>1598</v>
      </c>
    </row>
    <row r="47" spans="1:17" x14ac:dyDescent="0.15">
      <c r="A47" s="49"/>
      <c r="B47" s="45"/>
      <c r="C47" s="45"/>
      <c r="D47" s="125"/>
      <c r="E47" s="194"/>
      <c r="F47" s="192"/>
    </row>
    <row r="48" spans="1:17" x14ac:dyDescent="0.2">
      <c r="F48" s="138"/>
      <c r="G48" s="138"/>
      <c r="H48" s="138"/>
      <c r="I48" s="138"/>
      <c r="J48" s="138"/>
      <c r="K48" s="138"/>
      <c r="L48" s="138"/>
      <c r="M48" s="49"/>
      <c r="N48"/>
      <c r="O48"/>
      <c r="P48"/>
      <c r="Q48"/>
    </row>
    <row r="49" spans="13:17" x14ac:dyDescent="0.15">
      <c r="M49" s="192"/>
      <c r="N49" s="192"/>
      <c r="O49" s="192"/>
      <c r="P49" s="125"/>
      <c r="Q49" s="134"/>
    </row>
    <row r="50" spans="13:17" x14ac:dyDescent="0.2">
      <c r="M50" s="138"/>
      <c r="N50" s="138"/>
      <c r="O50" s="138"/>
      <c r="P50"/>
      <c r="Q50"/>
    </row>
  </sheetData>
  <sheetProtection sheet="1" selectLockedCells="1"/>
  <mergeCells count="2">
    <mergeCell ref="C5:D5"/>
    <mergeCell ref="A1:Q1"/>
  </mergeCells>
  <phoneticPr fontId="2"/>
  <conditionalFormatting sqref="C7:C46">
    <cfRule type="duplicateValues" dxfId="13" priority="16" stopIfTrue="1"/>
  </conditionalFormatting>
  <conditionalFormatting sqref="I7:I12 I14:I37">
    <cfRule type="duplicateValues" dxfId="12" priority="4" stopIfTrue="1"/>
  </conditionalFormatting>
  <conditionalFormatting sqref="I13">
    <cfRule type="duplicateValues" dxfId="11" priority="3" stopIfTrue="1"/>
  </conditionalFormatting>
  <conditionalFormatting sqref="O7:O25">
    <cfRule type="duplicateValues" dxfId="10" priority="17" stopIfTrue="1"/>
  </conditionalFormatting>
  <conditionalFormatting sqref="O41:O42">
    <cfRule type="duplicateValues" dxfId="9" priority="1" stopIfTrue="1"/>
  </conditionalFormatting>
  <pageMargins left="0.39370078740157483" right="0.39370078740157483" top="0.39370078740157483" bottom="0.39370078740157483" header="0.31496062992125984" footer="0.31496062992125984"/>
  <pageSetup paperSize="9" scale="76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4D0C9-7C9F-4483-9365-F19E3B2AE467}">
  <sheetPr>
    <tabColor rgb="FFFF66FF"/>
  </sheetPr>
  <dimension ref="A1:Q49"/>
  <sheetViews>
    <sheetView showGridLines="0" showRowColHeaders="0" view="pageBreakPreview" zoomScaleNormal="100" zoomScaleSheetLayoutView="100" workbookViewId="0">
      <selection activeCell="Q45" sqref="Q45"/>
    </sheetView>
  </sheetViews>
  <sheetFormatPr defaultColWidth="9" defaultRowHeight="13.2" x14ac:dyDescent="0.2"/>
  <cols>
    <col min="1" max="1" width="4.77734375" style="3" customWidth="1"/>
    <col min="2" max="2" width="7.77734375" style="3" customWidth="1"/>
    <col min="3" max="3" width="12.77734375" style="3" customWidth="1"/>
    <col min="4" max="4" width="20.77734375" style="3" customWidth="1"/>
    <col min="5" max="5" width="7.77734375" style="49" customWidth="1"/>
    <col min="6" max="6" width="2.6640625" style="3" customWidth="1"/>
    <col min="7" max="7" width="4.77734375" style="3" customWidth="1"/>
    <col min="8" max="8" width="7.77734375" style="3" customWidth="1"/>
    <col min="9" max="9" width="12.77734375" style="3" customWidth="1"/>
    <col min="10" max="10" width="20.77734375" style="3" customWidth="1"/>
    <col min="11" max="11" width="7.77734375" style="3" customWidth="1"/>
    <col min="12" max="12" width="2.6640625" style="3" customWidth="1"/>
    <col min="13" max="13" width="4.77734375" customWidth="1"/>
    <col min="14" max="14" width="7.77734375" customWidth="1"/>
    <col min="15" max="15" width="12.77734375" customWidth="1"/>
    <col min="16" max="16" width="20.77734375" customWidth="1"/>
    <col min="17" max="17" width="7.77734375" customWidth="1"/>
    <col min="18" max="16384" width="9" style="3"/>
  </cols>
  <sheetData>
    <row r="1" spans="1:17" ht="19.2" x14ac:dyDescent="0.2">
      <c r="A1" s="229" t="s">
        <v>1383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  <c r="O1" s="229"/>
      <c r="P1" s="229"/>
      <c r="Q1" s="229"/>
    </row>
    <row r="2" spans="1:17" ht="14.4" x14ac:dyDescent="0.2">
      <c r="A2"/>
      <c r="B2" s="202" t="s">
        <v>1380</v>
      </c>
      <c r="C2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7" ht="14.85" customHeight="1" x14ac:dyDescent="0.2">
      <c r="A3"/>
      <c r="B3" s="202" t="s">
        <v>1381</v>
      </c>
      <c r="C3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7" ht="14.85" customHeight="1" x14ac:dyDescent="0.2">
      <c r="A4"/>
      <c r="B4" s="202" t="s">
        <v>1382</v>
      </c>
      <c r="C4"/>
      <c r="D4"/>
      <c r="E4"/>
      <c r="F4"/>
      <c r="G4"/>
      <c r="H4"/>
      <c r="I4"/>
      <c r="J4"/>
      <c r="K4"/>
      <c r="L4"/>
    </row>
    <row r="5" spans="1:17" ht="14.85" customHeight="1" thickBot="1" x14ac:dyDescent="0.25">
      <c r="A5"/>
      <c r="B5"/>
      <c r="C5" s="226" t="s">
        <v>605</v>
      </c>
      <c r="D5" s="226"/>
      <c r="E5" s="143"/>
      <c r="F5" s="143"/>
      <c r="G5" s="143"/>
      <c r="H5" s="143"/>
      <c r="I5" s="227" t="s">
        <v>606</v>
      </c>
      <c r="J5" s="227"/>
      <c r="K5" s="143"/>
      <c r="L5" s="143"/>
      <c r="M5" s="143"/>
      <c r="N5" s="143"/>
      <c r="O5" s="227" t="s">
        <v>607</v>
      </c>
      <c r="P5" s="227"/>
    </row>
    <row r="6" spans="1:17" ht="14.85" customHeight="1" thickBot="1" x14ac:dyDescent="0.25">
      <c r="A6" s="148" t="s">
        <v>592</v>
      </c>
      <c r="B6" s="149" t="s">
        <v>593</v>
      </c>
      <c r="C6" s="149" t="s">
        <v>594</v>
      </c>
      <c r="D6" s="150" t="s">
        <v>595</v>
      </c>
      <c r="E6" s="151" t="s">
        <v>596</v>
      </c>
      <c r="F6"/>
      <c r="G6" s="148" t="s">
        <v>592</v>
      </c>
      <c r="H6" s="149" t="s">
        <v>593</v>
      </c>
      <c r="I6" s="149" t="s">
        <v>594</v>
      </c>
      <c r="J6" s="150" t="s">
        <v>595</v>
      </c>
      <c r="K6" s="151" t="s">
        <v>596</v>
      </c>
      <c r="L6"/>
      <c r="M6" s="148" t="s">
        <v>592</v>
      </c>
      <c r="N6" s="149" t="s">
        <v>593</v>
      </c>
      <c r="O6" s="149" t="s">
        <v>594</v>
      </c>
      <c r="P6" s="150" t="s">
        <v>595</v>
      </c>
      <c r="Q6" s="151" t="s">
        <v>596</v>
      </c>
    </row>
    <row r="7" spans="1:17" ht="14.85" customHeight="1" x14ac:dyDescent="0.2">
      <c r="A7" s="152">
        <v>1</v>
      </c>
      <c r="B7" s="116" t="s">
        <v>1203</v>
      </c>
      <c r="C7" s="123" t="s">
        <v>1384</v>
      </c>
      <c r="D7" s="124" t="s">
        <v>554</v>
      </c>
      <c r="E7" s="166" t="s">
        <v>1214</v>
      </c>
      <c r="F7"/>
      <c r="G7" s="152">
        <v>1</v>
      </c>
      <c r="H7" s="116" t="s">
        <v>1479</v>
      </c>
      <c r="I7" s="123" t="s">
        <v>1445</v>
      </c>
      <c r="J7" s="124" t="s">
        <v>565</v>
      </c>
      <c r="K7" s="157">
        <v>45970</v>
      </c>
      <c r="L7"/>
      <c r="M7" s="152">
        <v>1</v>
      </c>
      <c r="N7" s="116" t="s">
        <v>1288</v>
      </c>
      <c r="O7" s="123" t="s">
        <v>1443</v>
      </c>
      <c r="P7" s="124" t="s">
        <v>553</v>
      </c>
      <c r="Q7" s="156">
        <v>45921</v>
      </c>
    </row>
    <row r="8" spans="1:17" ht="14.85" customHeight="1" x14ac:dyDescent="0.2">
      <c r="A8" s="153">
        <v>2</v>
      </c>
      <c r="B8" s="45" t="s">
        <v>1385</v>
      </c>
      <c r="C8" s="109" t="s">
        <v>1386</v>
      </c>
      <c r="D8" s="117" t="s">
        <v>568</v>
      </c>
      <c r="E8" s="157">
        <v>45963</v>
      </c>
      <c r="F8"/>
      <c r="G8" s="153">
        <v>2</v>
      </c>
      <c r="H8" s="45" t="s">
        <v>1480</v>
      </c>
      <c r="I8" s="109" t="s">
        <v>1481</v>
      </c>
      <c r="J8" s="117" t="s">
        <v>1122</v>
      </c>
      <c r="K8" s="157" t="s">
        <v>1518</v>
      </c>
      <c r="L8"/>
      <c r="M8" s="153">
        <v>2</v>
      </c>
      <c r="N8" s="45" t="s">
        <v>1135</v>
      </c>
      <c r="O8" s="109" t="s">
        <v>1417</v>
      </c>
      <c r="P8" s="117" t="s">
        <v>565</v>
      </c>
      <c r="Q8" s="156" t="s">
        <v>1113</v>
      </c>
    </row>
    <row r="9" spans="1:17" ht="14.85" customHeight="1" x14ac:dyDescent="0.2">
      <c r="A9" s="153">
        <v>3</v>
      </c>
      <c r="B9" s="45" t="s">
        <v>1387</v>
      </c>
      <c r="C9" s="109" t="s">
        <v>1388</v>
      </c>
      <c r="D9" s="117" t="s">
        <v>1122</v>
      </c>
      <c r="E9" s="156">
        <v>45921</v>
      </c>
      <c r="F9"/>
      <c r="G9" s="153">
        <v>3</v>
      </c>
      <c r="H9" s="45" t="s">
        <v>1482</v>
      </c>
      <c r="I9" s="109" t="s">
        <v>1454</v>
      </c>
      <c r="J9" s="117" t="s">
        <v>1455</v>
      </c>
      <c r="K9" s="157">
        <v>45970</v>
      </c>
      <c r="L9"/>
      <c r="M9" s="153">
        <v>3</v>
      </c>
      <c r="N9" s="45" t="s">
        <v>1457</v>
      </c>
      <c r="O9" s="109" t="s">
        <v>1406</v>
      </c>
      <c r="P9" s="117" t="s">
        <v>1112</v>
      </c>
      <c r="Q9" s="156">
        <v>45921</v>
      </c>
    </row>
    <row r="10" spans="1:17" ht="14.85" customHeight="1" x14ac:dyDescent="0.2">
      <c r="A10" s="153">
        <v>4</v>
      </c>
      <c r="B10" s="45" t="s">
        <v>1389</v>
      </c>
      <c r="C10" s="109" t="s">
        <v>1390</v>
      </c>
      <c r="D10" s="117" t="s">
        <v>1114</v>
      </c>
      <c r="E10" s="156">
        <v>45921</v>
      </c>
      <c r="F10"/>
      <c r="G10" s="153">
        <v>4</v>
      </c>
      <c r="H10" s="45" t="s">
        <v>561</v>
      </c>
      <c r="I10" s="109" t="s">
        <v>1483</v>
      </c>
      <c r="J10" s="117" t="s">
        <v>1277</v>
      </c>
      <c r="K10" s="157" t="s">
        <v>1220</v>
      </c>
      <c r="L10"/>
      <c r="M10" s="153">
        <v>4</v>
      </c>
      <c r="N10" s="45" t="s">
        <v>556</v>
      </c>
      <c r="O10" s="109" t="s">
        <v>1458</v>
      </c>
      <c r="P10" s="117" t="s">
        <v>566</v>
      </c>
      <c r="Q10" s="156">
        <v>45921</v>
      </c>
    </row>
    <row r="11" spans="1:17" ht="14.85" customHeight="1" x14ac:dyDescent="0.2">
      <c r="A11" s="153">
        <v>5</v>
      </c>
      <c r="B11" s="45" t="s">
        <v>1391</v>
      </c>
      <c r="C11" s="109" t="s">
        <v>1392</v>
      </c>
      <c r="D11" s="117" t="s">
        <v>554</v>
      </c>
      <c r="E11" s="156" t="s">
        <v>1229</v>
      </c>
      <c r="F11"/>
      <c r="G11" s="153">
        <v>5</v>
      </c>
      <c r="H11" s="45" t="s">
        <v>563</v>
      </c>
      <c r="I11" s="109" t="s">
        <v>1484</v>
      </c>
      <c r="J11" s="117" t="s">
        <v>1199</v>
      </c>
      <c r="K11" s="157">
        <v>45970</v>
      </c>
      <c r="L11"/>
      <c r="M11" s="153">
        <v>5</v>
      </c>
      <c r="N11" s="45" t="s">
        <v>528</v>
      </c>
      <c r="O11" s="109" t="s">
        <v>1459</v>
      </c>
      <c r="P11" s="117" t="s">
        <v>562</v>
      </c>
      <c r="Q11" s="158">
        <v>45844</v>
      </c>
    </row>
    <row r="12" spans="1:17" ht="14.85" customHeight="1" x14ac:dyDescent="0.2">
      <c r="A12" s="153">
        <v>6</v>
      </c>
      <c r="B12" s="45" t="s">
        <v>1393</v>
      </c>
      <c r="C12" s="109" t="s">
        <v>1394</v>
      </c>
      <c r="D12" s="117" t="s">
        <v>571</v>
      </c>
      <c r="E12" s="156">
        <v>45921</v>
      </c>
      <c r="F12"/>
      <c r="G12" s="153">
        <v>5</v>
      </c>
      <c r="H12" s="45" t="s">
        <v>563</v>
      </c>
      <c r="I12" s="109" t="s">
        <v>1485</v>
      </c>
      <c r="J12" s="117" t="s">
        <v>1486</v>
      </c>
      <c r="K12" s="157">
        <v>45970</v>
      </c>
      <c r="L12"/>
      <c r="M12" s="153">
        <v>5</v>
      </c>
      <c r="N12" s="45" t="s">
        <v>528</v>
      </c>
      <c r="O12" s="109" t="s">
        <v>1460</v>
      </c>
      <c r="P12" s="117" t="s">
        <v>1337</v>
      </c>
      <c r="Q12" s="156">
        <v>45921</v>
      </c>
    </row>
    <row r="13" spans="1:17" ht="14.85" customHeight="1" x14ac:dyDescent="0.2">
      <c r="A13" s="153">
        <v>7</v>
      </c>
      <c r="B13" s="45" t="s">
        <v>1395</v>
      </c>
      <c r="C13" s="109" t="s">
        <v>1396</v>
      </c>
      <c r="D13" s="117" t="s">
        <v>565</v>
      </c>
      <c r="E13" s="156">
        <v>45921</v>
      </c>
      <c r="F13"/>
      <c r="G13" s="153">
        <v>7</v>
      </c>
      <c r="H13" s="45" t="s">
        <v>608</v>
      </c>
      <c r="I13" s="109" t="s">
        <v>1487</v>
      </c>
      <c r="J13" s="117" t="s">
        <v>558</v>
      </c>
      <c r="K13" s="157">
        <v>45970</v>
      </c>
      <c r="L13"/>
      <c r="M13" s="153">
        <v>5</v>
      </c>
      <c r="N13" s="45" t="s">
        <v>528</v>
      </c>
      <c r="O13" s="109" t="s">
        <v>1461</v>
      </c>
      <c r="P13" s="117" t="s">
        <v>597</v>
      </c>
      <c r="Q13" s="156">
        <v>45802</v>
      </c>
    </row>
    <row r="14" spans="1:17" ht="14.85" customHeight="1" x14ac:dyDescent="0.2">
      <c r="A14" s="153">
        <v>8</v>
      </c>
      <c r="B14" s="45" t="s">
        <v>1397</v>
      </c>
      <c r="C14" s="109" t="s">
        <v>1398</v>
      </c>
      <c r="D14" s="117" t="s">
        <v>1112</v>
      </c>
      <c r="E14" s="156">
        <v>45921</v>
      </c>
      <c r="F14"/>
      <c r="G14" s="153">
        <v>8</v>
      </c>
      <c r="H14" s="45" t="s">
        <v>1127</v>
      </c>
      <c r="I14" s="109" t="s">
        <v>1478</v>
      </c>
      <c r="J14" s="117" t="s">
        <v>597</v>
      </c>
      <c r="K14" s="156">
        <v>45802</v>
      </c>
      <c r="L14"/>
      <c r="M14" s="153">
        <v>5</v>
      </c>
      <c r="N14" s="45" t="s">
        <v>528</v>
      </c>
      <c r="O14" s="109" t="s">
        <v>1462</v>
      </c>
      <c r="P14" s="117" t="s">
        <v>1463</v>
      </c>
      <c r="Q14" s="158">
        <v>45844</v>
      </c>
    </row>
    <row r="15" spans="1:17" ht="14.85" customHeight="1" x14ac:dyDescent="0.2">
      <c r="A15" s="153">
        <v>9</v>
      </c>
      <c r="B15" s="45" t="s">
        <v>1115</v>
      </c>
      <c r="C15" s="109" t="s">
        <v>1399</v>
      </c>
      <c r="D15" s="117" t="s">
        <v>1400</v>
      </c>
      <c r="E15" s="156" t="s">
        <v>1113</v>
      </c>
      <c r="F15"/>
      <c r="G15" s="153">
        <v>9</v>
      </c>
      <c r="H15" s="45" t="s">
        <v>1488</v>
      </c>
      <c r="I15" s="109" t="s">
        <v>1421</v>
      </c>
      <c r="J15" s="117" t="s">
        <v>1422</v>
      </c>
      <c r="K15" s="157">
        <v>45970</v>
      </c>
      <c r="L15"/>
      <c r="M15" s="153">
        <v>5</v>
      </c>
      <c r="N15" s="45" t="s">
        <v>528</v>
      </c>
      <c r="O15" s="109" t="s">
        <v>1464</v>
      </c>
      <c r="P15" s="117" t="s">
        <v>565</v>
      </c>
      <c r="Q15" s="144" t="s">
        <v>1323</v>
      </c>
    </row>
    <row r="16" spans="1:17" ht="14.85" customHeight="1" x14ac:dyDescent="0.2">
      <c r="A16" s="153">
        <v>10</v>
      </c>
      <c r="B16" s="45" t="s">
        <v>600</v>
      </c>
      <c r="C16" s="109" t="s">
        <v>1401</v>
      </c>
      <c r="D16" s="117" t="s">
        <v>1402</v>
      </c>
      <c r="E16" s="156" t="s">
        <v>1206</v>
      </c>
      <c r="F16"/>
      <c r="G16" s="153">
        <v>10</v>
      </c>
      <c r="H16" s="45" t="s">
        <v>1376</v>
      </c>
      <c r="I16" s="109" t="s">
        <v>1489</v>
      </c>
      <c r="J16" s="117" t="s">
        <v>565</v>
      </c>
      <c r="K16" s="144" t="s">
        <v>1323</v>
      </c>
      <c r="L16"/>
      <c r="M16" s="153">
        <v>10</v>
      </c>
      <c r="N16" s="45" t="s">
        <v>529</v>
      </c>
      <c r="O16" s="109" t="s">
        <v>1465</v>
      </c>
      <c r="P16" s="117" t="s">
        <v>565</v>
      </c>
      <c r="Q16" s="144" t="s">
        <v>1323</v>
      </c>
    </row>
    <row r="17" spans="1:17" ht="14.85" customHeight="1" x14ac:dyDescent="0.2">
      <c r="A17" s="153">
        <v>11</v>
      </c>
      <c r="B17" s="45" t="s">
        <v>1250</v>
      </c>
      <c r="C17" s="109" t="s">
        <v>1403</v>
      </c>
      <c r="D17" s="117" t="s">
        <v>1404</v>
      </c>
      <c r="E17" s="156" t="s">
        <v>1113</v>
      </c>
      <c r="F17"/>
      <c r="G17" s="153">
        <v>11</v>
      </c>
      <c r="H17" s="45" t="s">
        <v>1490</v>
      </c>
      <c r="I17" s="109" t="s">
        <v>1491</v>
      </c>
      <c r="J17" s="117" t="s">
        <v>565</v>
      </c>
      <c r="K17" s="157" t="s">
        <v>1323</v>
      </c>
      <c r="L17"/>
      <c r="M17" s="153">
        <v>10</v>
      </c>
      <c r="N17" s="45" t="s">
        <v>529</v>
      </c>
      <c r="O17" s="109" t="s">
        <v>1466</v>
      </c>
      <c r="P17" s="117" t="s">
        <v>1467</v>
      </c>
      <c r="Q17" s="157" t="s">
        <v>1220</v>
      </c>
    </row>
    <row r="18" spans="1:17" ht="14.85" customHeight="1" x14ac:dyDescent="0.2">
      <c r="A18" s="153">
        <v>12</v>
      </c>
      <c r="B18" s="45" t="s">
        <v>567</v>
      </c>
      <c r="C18" s="109" t="s">
        <v>1405</v>
      </c>
      <c r="D18" s="117" t="s">
        <v>568</v>
      </c>
      <c r="E18" s="157">
        <v>45970</v>
      </c>
      <c r="F18"/>
      <c r="G18" s="153">
        <v>12</v>
      </c>
      <c r="H18" s="45" t="s">
        <v>532</v>
      </c>
      <c r="I18" s="109" t="s">
        <v>1396</v>
      </c>
      <c r="J18" s="117" t="s">
        <v>565</v>
      </c>
      <c r="K18" s="157">
        <v>45970</v>
      </c>
      <c r="L18"/>
      <c r="M18" s="153">
        <v>10</v>
      </c>
      <c r="N18" s="45" t="s">
        <v>529</v>
      </c>
      <c r="O18" s="109" t="s">
        <v>1468</v>
      </c>
      <c r="P18" s="117" t="s">
        <v>555</v>
      </c>
      <c r="Q18" s="157" t="s">
        <v>1262</v>
      </c>
    </row>
    <row r="19" spans="1:17" ht="14.85" customHeight="1" x14ac:dyDescent="0.2">
      <c r="A19" s="153">
        <v>13</v>
      </c>
      <c r="B19" s="45" t="s">
        <v>1117</v>
      </c>
      <c r="C19" s="109" t="s">
        <v>1406</v>
      </c>
      <c r="D19" s="117" t="s">
        <v>1112</v>
      </c>
      <c r="E19" s="157">
        <v>45970</v>
      </c>
      <c r="F19"/>
      <c r="G19" s="153">
        <v>13</v>
      </c>
      <c r="H19" s="45" t="s">
        <v>1492</v>
      </c>
      <c r="I19" s="109" t="s">
        <v>1493</v>
      </c>
      <c r="J19" s="117" t="s">
        <v>565</v>
      </c>
      <c r="K19" s="157">
        <v>45970</v>
      </c>
      <c r="L19"/>
      <c r="M19" s="153">
        <v>10</v>
      </c>
      <c r="N19" s="45" t="s">
        <v>529</v>
      </c>
      <c r="O19" s="109" t="s">
        <v>1469</v>
      </c>
      <c r="P19" s="117" t="s">
        <v>1345</v>
      </c>
      <c r="Q19" s="157" t="s">
        <v>1262</v>
      </c>
    </row>
    <row r="20" spans="1:17" ht="14.85" customHeight="1" x14ac:dyDescent="0.2">
      <c r="A20" s="153">
        <v>14</v>
      </c>
      <c r="B20" s="45" t="s">
        <v>1407</v>
      </c>
      <c r="C20" s="109" t="s">
        <v>1408</v>
      </c>
      <c r="D20" s="117" t="s">
        <v>597</v>
      </c>
      <c r="E20" s="157">
        <v>45970</v>
      </c>
      <c r="F20"/>
      <c r="G20" s="153">
        <v>14</v>
      </c>
      <c r="H20" s="45" t="s">
        <v>1494</v>
      </c>
      <c r="I20" s="109" t="s">
        <v>1495</v>
      </c>
      <c r="J20" s="117" t="s">
        <v>557</v>
      </c>
      <c r="K20" s="156">
        <v>45802</v>
      </c>
      <c r="L20"/>
      <c r="M20" s="153">
        <v>10</v>
      </c>
      <c r="N20" s="45" t="s">
        <v>529</v>
      </c>
      <c r="O20" s="109" t="s">
        <v>1470</v>
      </c>
      <c r="P20" s="117" t="s">
        <v>1277</v>
      </c>
      <c r="Q20" s="157" t="s">
        <v>1220</v>
      </c>
    </row>
    <row r="21" spans="1:17" ht="14.85" customHeight="1" x14ac:dyDescent="0.2">
      <c r="A21" s="153">
        <v>15</v>
      </c>
      <c r="B21" s="45" t="s">
        <v>602</v>
      </c>
      <c r="C21" s="109" t="s">
        <v>1409</v>
      </c>
      <c r="D21" s="117" t="s">
        <v>1365</v>
      </c>
      <c r="E21" s="156">
        <v>45921</v>
      </c>
      <c r="F21"/>
      <c r="G21" s="153">
        <v>15</v>
      </c>
      <c r="H21" s="45" t="s">
        <v>1496</v>
      </c>
      <c r="I21" s="109" t="s">
        <v>1497</v>
      </c>
      <c r="J21" s="117" t="s">
        <v>597</v>
      </c>
      <c r="K21" s="156">
        <v>45802</v>
      </c>
      <c r="L21"/>
      <c r="M21" s="153">
        <v>10</v>
      </c>
      <c r="N21" s="45" t="s">
        <v>529</v>
      </c>
      <c r="O21" s="109" t="s">
        <v>1471</v>
      </c>
      <c r="P21" s="117" t="s">
        <v>1295</v>
      </c>
      <c r="Q21" s="157" t="s">
        <v>1113</v>
      </c>
    </row>
    <row r="22" spans="1:17" ht="14.85" customHeight="1" x14ac:dyDescent="0.2">
      <c r="A22" s="153">
        <v>16</v>
      </c>
      <c r="B22" s="45" t="s">
        <v>531</v>
      </c>
      <c r="C22" s="109" t="s">
        <v>1410</v>
      </c>
      <c r="D22" s="117" t="s">
        <v>1119</v>
      </c>
      <c r="E22" s="144" t="s">
        <v>1111</v>
      </c>
      <c r="F22"/>
      <c r="G22" s="153">
        <v>15</v>
      </c>
      <c r="H22" s="45" t="s">
        <v>1496</v>
      </c>
      <c r="I22" s="109" t="s">
        <v>1498</v>
      </c>
      <c r="J22" s="117" t="s">
        <v>1499</v>
      </c>
      <c r="K22" s="156">
        <v>45879</v>
      </c>
      <c r="L22"/>
      <c r="M22" s="153">
        <v>16</v>
      </c>
      <c r="N22" s="45" t="s">
        <v>1136</v>
      </c>
      <c r="O22" s="109" t="s">
        <v>1472</v>
      </c>
      <c r="P22" s="117" t="s">
        <v>1473</v>
      </c>
      <c r="Q22" s="157" t="s">
        <v>1220</v>
      </c>
    </row>
    <row r="23" spans="1:17" ht="14.85" customHeight="1" x14ac:dyDescent="0.2">
      <c r="A23" s="153">
        <v>17</v>
      </c>
      <c r="B23" s="45" t="s">
        <v>1121</v>
      </c>
      <c r="C23" s="109" t="s">
        <v>1411</v>
      </c>
      <c r="D23" s="117" t="s">
        <v>1412</v>
      </c>
      <c r="E23" s="156">
        <v>45802</v>
      </c>
      <c r="F23"/>
      <c r="G23" s="153">
        <v>17</v>
      </c>
      <c r="H23" s="45" t="s">
        <v>1500</v>
      </c>
      <c r="I23" s="109" t="s">
        <v>1410</v>
      </c>
      <c r="J23" s="117" t="s">
        <v>1119</v>
      </c>
      <c r="K23" s="144" t="s">
        <v>1111</v>
      </c>
      <c r="L23"/>
      <c r="M23" s="153">
        <v>16</v>
      </c>
      <c r="N23" s="45" t="s">
        <v>1136</v>
      </c>
      <c r="O23" s="109" t="s">
        <v>1474</v>
      </c>
      <c r="P23" s="117" t="s">
        <v>1404</v>
      </c>
      <c r="Q23" s="144" t="s">
        <v>1113</v>
      </c>
    </row>
    <row r="24" spans="1:17" ht="14.85" customHeight="1" x14ac:dyDescent="0.2">
      <c r="A24" s="153">
        <v>18</v>
      </c>
      <c r="B24" s="45" t="s">
        <v>1413</v>
      </c>
      <c r="C24" s="109" t="s">
        <v>1414</v>
      </c>
      <c r="D24" s="117" t="s">
        <v>1120</v>
      </c>
      <c r="E24" s="157">
        <v>45970</v>
      </c>
      <c r="F24"/>
      <c r="G24" s="153">
        <v>17</v>
      </c>
      <c r="H24" s="45" t="s">
        <v>1500</v>
      </c>
      <c r="I24" s="109" t="s">
        <v>1501</v>
      </c>
      <c r="J24" s="117" t="s">
        <v>597</v>
      </c>
      <c r="K24" s="157">
        <v>45970</v>
      </c>
      <c r="L24"/>
      <c r="M24" s="153">
        <v>16</v>
      </c>
      <c r="N24" s="45" t="s">
        <v>1136</v>
      </c>
      <c r="O24" s="109" t="s">
        <v>1475</v>
      </c>
      <c r="P24" s="117" t="s">
        <v>597</v>
      </c>
      <c r="Q24" s="156">
        <v>45921</v>
      </c>
    </row>
    <row r="25" spans="1:17" ht="14.85" customHeight="1" x14ac:dyDescent="0.2">
      <c r="A25" s="153">
        <v>18</v>
      </c>
      <c r="B25" s="45" t="s">
        <v>1413</v>
      </c>
      <c r="C25" s="109" t="s">
        <v>1415</v>
      </c>
      <c r="D25" s="117" t="s">
        <v>1416</v>
      </c>
      <c r="E25" s="144" t="s">
        <v>1206</v>
      </c>
      <c r="F25"/>
      <c r="G25" s="153">
        <v>19</v>
      </c>
      <c r="H25" s="45" t="s">
        <v>570</v>
      </c>
      <c r="I25" s="109" t="s">
        <v>1502</v>
      </c>
      <c r="J25" s="117" t="s">
        <v>1422</v>
      </c>
      <c r="K25" s="157">
        <v>45970</v>
      </c>
      <c r="L25"/>
      <c r="M25" s="153">
        <v>16</v>
      </c>
      <c r="N25" s="45" t="s">
        <v>1136</v>
      </c>
      <c r="O25" s="109" t="s">
        <v>1476</v>
      </c>
      <c r="P25" s="117" t="s">
        <v>1477</v>
      </c>
      <c r="Q25" s="144" t="s">
        <v>1111</v>
      </c>
    </row>
    <row r="26" spans="1:17" ht="14.85" customHeight="1" thickBot="1" x14ac:dyDescent="0.25">
      <c r="A26" s="153">
        <v>20</v>
      </c>
      <c r="B26" s="45" t="s">
        <v>1278</v>
      </c>
      <c r="C26" s="109" t="s">
        <v>1417</v>
      </c>
      <c r="D26" s="117" t="s">
        <v>565</v>
      </c>
      <c r="E26" s="156" t="s">
        <v>1323</v>
      </c>
      <c r="F26"/>
      <c r="G26" s="153">
        <v>20</v>
      </c>
      <c r="H26" s="45" t="s">
        <v>572</v>
      </c>
      <c r="I26" s="109" t="s">
        <v>1476</v>
      </c>
      <c r="J26" s="117" t="s">
        <v>1477</v>
      </c>
      <c r="K26" s="157" t="s">
        <v>1518</v>
      </c>
      <c r="L26"/>
      <c r="M26" s="154">
        <v>16</v>
      </c>
      <c r="N26" s="119" t="s">
        <v>1136</v>
      </c>
      <c r="O26" s="115" t="s">
        <v>1478</v>
      </c>
      <c r="P26" s="120" t="s">
        <v>562</v>
      </c>
      <c r="Q26" s="193">
        <v>45921</v>
      </c>
    </row>
    <row r="27" spans="1:17" ht="14.85" customHeight="1" x14ac:dyDescent="0.2">
      <c r="A27" s="153">
        <v>21</v>
      </c>
      <c r="B27" s="45" t="s">
        <v>1128</v>
      </c>
      <c r="C27" s="109" t="s">
        <v>1418</v>
      </c>
      <c r="D27" s="117" t="s">
        <v>1419</v>
      </c>
      <c r="E27" s="157">
        <v>45963</v>
      </c>
      <c r="F27"/>
      <c r="G27" s="153">
        <v>21</v>
      </c>
      <c r="H27" s="45" t="s">
        <v>1503</v>
      </c>
      <c r="I27" s="118" t="s">
        <v>1408</v>
      </c>
      <c r="J27" s="117" t="s">
        <v>597</v>
      </c>
      <c r="K27" s="216">
        <v>45970</v>
      </c>
      <c r="L27"/>
      <c r="M27" s="49"/>
      <c r="N27" s="45"/>
      <c r="O27" s="45"/>
      <c r="P27" s="125"/>
      <c r="Q27" s="134"/>
    </row>
    <row r="28" spans="1:17" ht="14.85" customHeight="1" x14ac:dyDescent="0.2">
      <c r="A28" s="153">
        <v>22</v>
      </c>
      <c r="B28" s="45" t="s">
        <v>1420</v>
      </c>
      <c r="C28" s="109" t="s">
        <v>1421</v>
      </c>
      <c r="D28" s="117" t="s">
        <v>1422</v>
      </c>
      <c r="E28" s="156">
        <v>45921</v>
      </c>
      <c r="F28"/>
      <c r="G28" s="153">
        <v>21</v>
      </c>
      <c r="H28" s="45" t="s">
        <v>1503</v>
      </c>
      <c r="I28" s="109" t="s">
        <v>1504</v>
      </c>
      <c r="J28" s="117" t="s">
        <v>1400</v>
      </c>
      <c r="K28" s="216" t="s">
        <v>1113</v>
      </c>
      <c r="L28"/>
      <c r="M28" s="49"/>
      <c r="N28" s="45"/>
      <c r="O28" s="45"/>
      <c r="P28" s="125"/>
      <c r="Q28" s="134"/>
    </row>
    <row r="29" spans="1:17" ht="14.85" customHeight="1" x14ac:dyDescent="0.2">
      <c r="A29" s="153">
        <v>22</v>
      </c>
      <c r="B29" s="45" t="s">
        <v>1420</v>
      </c>
      <c r="C29" s="109" t="s">
        <v>1423</v>
      </c>
      <c r="D29" s="117" t="s">
        <v>553</v>
      </c>
      <c r="E29" s="157">
        <v>45970</v>
      </c>
      <c r="F29"/>
      <c r="G29" s="153">
        <v>23</v>
      </c>
      <c r="H29" s="45" t="s">
        <v>1505</v>
      </c>
      <c r="I29" s="109" t="s">
        <v>1506</v>
      </c>
      <c r="J29" s="117" t="s">
        <v>569</v>
      </c>
      <c r="K29" s="217">
        <v>45921</v>
      </c>
      <c r="L29"/>
      <c r="M29" s="49"/>
      <c r="N29" s="45"/>
      <c r="O29" s="45"/>
      <c r="P29" s="45"/>
      <c r="Q29" s="45"/>
    </row>
    <row r="30" spans="1:17" ht="14.85" customHeight="1" x14ac:dyDescent="0.2">
      <c r="A30" s="153">
        <v>22</v>
      </c>
      <c r="B30" s="45" t="s">
        <v>1420</v>
      </c>
      <c r="C30" s="109" t="s">
        <v>1424</v>
      </c>
      <c r="D30" s="117" t="s">
        <v>1425</v>
      </c>
      <c r="E30" s="157" t="s">
        <v>1113</v>
      </c>
      <c r="F30"/>
      <c r="G30" s="153">
        <v>24</v>
      </c>
      <c r="H30" s="45" t="s">
        <v>1507</v>
      </c>
      <c r="I30" s="109" t="s">
        <v>1508</v>
      </c>
      <c r="J30" s="117" t="s">
        <v>1509</v>
      </c>
      <c r="K30" s="217" t="s">
        <v>1113</v>
      </c>
      <c r="L30"/>
      <c r="M30" s="49"/>
      <c r="N30" s="45"/>
      <c r="O30" s="45"/>
      <c r="P30" s="125"/>
      <c r="Q30" s="134"/>
    </row>
    <row r="31" spans="1:17" ht="14.85" customHeight="1" x14ac:dyDescent="0.2">
      <c r="A31" s="153">
        <v>25</v>
      </c>
      <c r="B31" s="45" t="s">
        <v>1426</v>
      </c>
      <c r="C31" s="109" t="s">
        <v>1427</v>
      </c>
      <c r="D31" s="117" t="s">
        <v>1428</v>
      </c>
      <c r="E31" s="157">
        <v>45970</v>
      </c>
      <c r="F31"/>
      <c r="G31" s="153">
        <v>25</v>
      </c>
      <c r="H31" s="45" t="s">
        <v>1132</v>
      </c>
      <c r="I31" s="109" t="s">
        <v>1510</v>
      </c>
      <c r="J31" s="117" t="s">
        <v>597</v>
      </c>
      <c r="K31" s="217">
        <v>45802</v>
      </c>
      <c r="L31"/>
      <c r="M31" s="49"/>
      <c r="N31" s="45"/>
      <c r="O31" s="45"/>
      <c r="P31" s="45"/>
      <c r="Q31" s="45"/>
    </row>
    <row r="32" spans="1:17" ht="14.85" customHeight="1" x14ac:dyDescent="0.2">
      <c r="A32" s="153">
        <v>26</v>
      </c>
      <c r="B32" s="45" t="s">
        <v>1429</v>
      </c>
      <c r="C32" s="109" t="s">
        <v>1430</v>
      </c>
      <c r="D32" s="117" t="s">
        <v>557</v>
      </c>
      <c r="E32" s="156" t="s">
        <v>1214</v>
      </c>
      <c r="F32"/>
      <c r="G32" s="153">
        <v>26</v>
      </c>
      <c r="H32" s="45" t="s">
        <v>1511</v>
      </c>
      <c r="I32" s="109" t="s">
        <v>1512</v>
      </c>
      <c r="J32" s="117" t="s">
        <v>1473</v>
      </c>
      <c r="K32" s="216" t="s">
        <v>1220</v>
      </c>
      <c r="L32"/>
      <c r="M32" s="49"/>
      <c r="N32" s="45"/>
      <c r="O32" s="45"/>
      <c r="P32" s="125"/>
      <c r="Q32" s="134"/>
    </row>
    <row r="33" spans="1:17" ht="14.85" customHeight="1" x14ac:dyDescent="0.2">
      <c r="A33" s="153">
        <v>26</v>
      </c>
      <c r="B33" s="45" t="s">
        <v>1429</v>
      </c>
      <c r="C33" s="109" t="s">
        <v>1431</v>
      </c>
      <c r="D33" s="117" t="s">
        <v>571</v>
      </c>
      <c r="E33" s="156">
        <v>45921</v>
      </c>
      <c r="F33"/>
      <c r="G33" s="153">
        <v>26</v>
      </c>
      <c r="H33" s="45" t="s">
        <v>1511</v>
      </c>
      <c r="I33" s="109" t="s">
        <v>1513</v>
      </c>
      <c r="J33" s="117" t="s">
        <v>553</v>
      </c>
      <c r="K33" s="216">
        <v>45970</v>
      </c>
      <c r="L33"/>
      <c r="M33" s="49"/>
      <c r="N33" s="45"/>
      <c r="O33" s="45"/>
      <c r="P33" s="45"/>
      <c r="Q33" s="45"/>
    </row>
    <row r="34" spans="1:17" ht="14.85" customHeight="1" x14ac:dyDescent="0.2">
      <c r="A34" s="153">
        <v>28</v>
      </c>
      <c r="B34" s="45" t="s">
        <v>1432</v>
      </c>
      <c r="C34" s="109" t="s">
        <v>1433</v>
      </c>
      <c r="D34" s="117" t="s">
        <v>1434</v>
      </c>
      <c r="E34" s="144" t="s">
        <v>1214</v>
      </c>
      <c r="F34"/>
      <c r="G34" s="153">
        <v>28</v>
      </c>
      <c r="H34" s="45" t="s">
        <v>1133</v>
      </c>
      <c r="I34" s="118" t="s">
        <v>1514</v>
      </c>
      <c r="J34" s="117" t="s">
        <v>1125</v>
      </c>
      <c r="K34" s="217">
        <v>45879</v>
      </c>
      <c r="L34"/>
      <c r="M34" s="49"/>
      <c r="N34" s="45"/>
      <c r="O34" s="45"/>
      <c r="P34" s="125"/>
      <c r="Q34" s="134"/>
    </row>
    <row r="35" spans="1:17" ht="14.85" customHeight="1" x14ac:dyDescent="0.2">
      <c r="A35" s="153">
        <v>29</v>
      </c>
      <c r="B35" s="45" t="s">
        <v>573</v>
      </c>
      <c r="C35" s="109" t="s">
        <v>1435</v>
      </c>
      <c r="D35" s="117" t="s">
        <v>1436</v>
      </c>
      <c r="E35" s="158" t="s">
        <v>1456</v>
      </c>
      <c r="F35"/>
      <c r="G35" s="153">
        <v>29</v>
      </c>
      <c r="H35" s="45" t="s">
        <v>1515</v>
      </c>
      <c r="I35" s="109" t="s">
        <v>1516</v>
      </c>
      <c r="J35" s="117" t="s">
        <v>558</v>
      </c>
      <c r="K35" s="217">
        <v>45802</v>
      </c>
      <c r="L35"/>
      <c r="M35" s="49"/>
      <c r="N35" s="45"/>
      <c r="O35" s="45"/>
      <c r="P35" s="125"/>
      <c r="Q35" s="134"/>
    </row>
    <row r="36" spans="1:17" ht="14.85" customHeight="1" thickBot="1" x14ac:dyDescent="0.25">
      <c r="A36" s="153">
        <v>29</v>
      </c>
      <c r="B36" s="45" t="s">
        <v>573</v>
      </c>
      <c r="C36" s="109" t="s">
        <v>1437</v>
      </c>
      <c r="D36" s="117" t="s">
        <v>1438</v>
      </c>
      <c r="E36" s="144" t="s">
        <v>1206</v>
      </c>
      <c r="F36"/>
      <c r="G36" s="154">
        <v>30</v>
      </c>
      <c r="H36" s="119" t="s">
        <v>1134</v>
      </c>
      <c r="I36" s="115" t="s">
        <v>1517</v>
      </c>
      <c r="J36" s="120" t="s">
        <v>559</v>
      </c>
      <c r="K36" s="218">
        <v>45844</v>
      </c>
      <c r="L36"/>
      <c r="M36" s="49"/>
      <c r="N36" s="45"/>
      <c r="O36" s="45"/>
      <c r="P36" s="125"/>
      <c r="Q36" s="134"/>
    </row>
    <row r="37" spans="1:17" ht="14.85" customHeight="1" x14ac:dyDescent="0.2">
      <c r="A37" s="153">
        <v>31</v>
      </c>
      <c r="B37" s="45" t="s">
        <v>1439</v>
      </c>
      <c r="C37" s="109" t="s">
        <v>1440</v>
      </c>
      <c r="D37" s="117" t="s">
        <v>553</v>
      </c>
      <c r="E37" s="156">
        <v>45921</v>
      </c>
      <c r="F37"/>
      <c r="G37" s="49"/>
      <c r="H37" s="45"/>
      <c r="I37" s="45"/>
      <c r="J37" s="45"/>
      <c r="K37" s="45"/>
      <c r="L37"/>
      <c r="M37" s="49"/>
      <c r="N37" s="45"/>
      <c r="O37" s="45"/>
      <c r="P37" s="125"/>
      <c r="Q37" s="134"/>
    </row>
    <row r="38" spans="1:17" ht="14.85" customHeight="1" x14ac:dyDescent="0.2">
      <c r="A38" s="153">
        <v>31</v>
      </c>
      <c r="B38" s="45" t="s">
        <v>1439</v>
      </c>
      <c r="C38" s="109" t="s">
        <v>1441</v>
      </c>
      <c r="D38" s="117" t="s">
        <v>571</v>
      </c>
      <c r="E38" s="157">
        <v>45970</v>
      </c>
      <c r="F38"/>
      <c r="G38" s="49"/>
      <c r="H38" s="45"/>
      <c r="I38" s="45"/>
      <c r="J38" s="45"/>
      <c r="K38" s="45"/>
      <c r="L38"/>
      <c r="M38" s="49"/>
      <c r="N38" s="45"/>
      <c r="O38" s="45"/>
      <c r="P38" s="125"/>
      <c r="Q38" s="134"/>
    </row>
    <row r="39" spans="1:17" ht="14.85" customHeight="1" x14ac:dyDescent="0.2">
      <c r="A39" s="153">
        <v>31</v>
      </c>
      <c r="B39" s="45" t="s">
        <v>1439</v>
      </c>
      <c r="C39" s="109" t="s">
        <v>1442</v>
      </c>
      <c r="D39" s="117" t="s">
        <v>568</v>
      </c>
      <c r="E39" s="157">
        <v>45970</v>
      </c>
      <c r="F39"/>
      <c r="G39" s="49"/>
      <c r="H39" s="45"/>
      <c r="I39" s="45"/>
      <c r="J39" s="45"/>
      <c r="K39" s="45"/>
      <c r="L39"/>
      <c r="M39" s="49"/>
    </row>
    <row r="40" spans="1:17" ht="14.85" customHeight="1" x14ac:dyDescent="0.2">
      <c r="A40" s="153">
        <v>34</v>
      </c>
      <c r="B40" s="45" t="s">
        <v>609</v>
      </c>
      <c r="C40" s="109" t="s">
        <v>1443</v>
      </c>
      <c r="D40" s="117" t="s">
        <v>553</v>
      </c>
      <c r="E40" s="156">
        <v>45802</v>
      </c>
      <c r="F40"/>
      <c r="G40" s="49"/>
      <c r="H40" s="45"/>
      <c r="I40" s="45"/>
      <c r="J40" s="125"/>
      <c r="K40" s="134"/>
      <c r="L40"/>
      <c r="M40" s="49"/>
    </row>
    <row r="41" spans="1:17" ht="14.85" customHeight="1" x14ac:dyDescent="0.2">
      <c r="A41" s="153">
        <v>35</v>
      </c>
      <c r="B41" s="45" t="s">
        <v>1444</v>
      </c>
      <c r="C41" s="109" t="s">
        <v>1445</v>
      </c>
      <c r="D41" s="117" t="s">
        <v>565</v>
      </c>
      <c r="E41" s="157">
        <v>45970</v>
      </c>
      <c r="F41"/>
      <c r="G41" s="219" t="s">
        <v>1519</v>
      </c>
      <c r="H41" s="204"/>
      <c r="I41" s="204"/>
      <c r="J41" s="205"/>
      <c r="K41" s="206"/>
      <c r="L41" s="202"/>
      <c r="M41" s="203"/>
      <c r="N41" s="204"/>
      <c r="O41" s="204"/>
      <c r="P41" s="205"/>
      <c r="Q41" s="206"/>
    </row>
    <row r="42" spans="1:17" x14ac:dyDescent="0.2">
      <c r="A42" s="153">
        <v>36</v>
      </c>
      <c r="B42" s="45" t="s">
        <v>1129</v>
      </c>
      <c r="C42" s="109" t="s">
        <v>1446</v>
      </c>
      <c r="D42" s="117" t="s">
        <v>1447</v>
      </c>
      <c r="E42" s="158" t="s">
        <v>1206</v>
      </c>
      <c r="F42"/>
      <c r="G42" s="219" t="s">
        <v>1520</v>
      </c>
      <c r="H42" s="207"/>
      <c r="I42" s="208"/>
      <c r="J42" s="209"/>
      <c r="K42" s="202"/>
      <c r="L42" s="202"/>
      <c r="M42" s="203"/>
      <c r="N42" s="204"/>
      <c r="O42" s="204"/>
      <c r="P42" s="205"/>
      <c r="Q42" s="220"/>
    </row>
    <row r="43" spans="1:17" x14ac:dyDescent="0.2">
      <c r="A43" s="153">
        <v>37</v>
      </c>
      <c r="B43" s="45" t="s">
        <v>1130</v>
      </c>
      <c r="C43" s="109" t="s">
        <v>1448</v>
      </c>
      <c r="D43" s="117" t="s">
        <v>565</v>
      </c>
      <c r="E43" s="158" t="s">
        <v>1113</v>
      </c>
      <c r="F43"/>
      <c r="G43" s="219" t="s">
        <v>1521</v>
      </c>
      <c r="H43" s="202"/>
      <c r="I43" s="207"/>
      <c r="J43" s="208"/>
      <c r="K43" s="209"/>
      <c r="L43" s="202"/>
      <c r="M43" s="203"/>
      <c r="N43" s="204"/>
      <c r="O43" s="204"/>
      <c r="P43" s="205"/>
      <c r="Q43" s="210"/>
    </row>
    <row r="44" spans="1:17" x14ac:dyDescent="0.2">
      <c r="A44" s="153">
        <v>38</v>
      </c>
      <c r="B44" s="45" t="s">
        <v>1449</v>
      </c>
      <c r="C44" s="109" t="s">
        <v>1450</v>
      </c>
      <c r="D44" s="117" t="s">
        <v>1451</v>
      </c>
      <c r="E44" s="144" t="s">
        <v>1206</v>
      </c>
      <c r="F44"/>
      <c r="G44" s="202"/>
      <c r="H44" s="207"/>
      <c r="I44" s="212"/>
      <c r="J44" s="212"/>
      <c r="K44" s="202"/>
      <c r="L44" s="202"/>
      <c r="M44" s="203"/>
      <c r="N44" s="204"/>
      <c r="O44" s="204"/>
      <c r="P44" s="205"/>
      <c r="Q44" s="206"/>
    </row>
    <row r="45" spans="1:17" x14ac:dyDescent="0.2">
      <c r="A45" s="153">
        <v>39</v>
      </c>
      <c r="B45" s="45" t="s">
        <v>574</v>
      </c>
      <c r="C45" s="109" t="s">
        <v>1452</v>
      </c>
      <c r="D45" s="117" t="s">
        <v>554</v>
      </c>
      <c r="E45" s="157" t="s">
        <v>1214</v>
      </c>
      <c r="F45"/>
      <c r="G45" s="202"/>
      <c r="H45" s="202"/>
      <c r="I45" s="202"/>
      <c r="J45" s="202"/>
      <c r="K45" s="202"/>
      <c r="L45" s="202"/>
      <c r="M45" s="203"/>
      <c r="N45" s="204"/>
      <c r="O45" s="204"/>
      <c r="P45" s="205"/>
      <c r="Q45" s="209" t="s">
        <v>1522</v>
      </c>
    </row>
    <row r="46" spans="1:17" ht="13.8" thickBot="1" x14ac:dyDescent="0.25">
      <c r="A46" s="154">
        <v>40</v>
      </c>
      <c r="B46" s="119" t="s">
        <v>1453</v>
      </c>
      <c r="C46" s="115" t="s">
        <v>1454</v>
      </c>
      <c r="D46" s="120" t="s">
        <v>1455</v>
      </c>
      <c r="E46" s="215">
        <v>45970</v>
      </c>
      <c r="F46"/>
      <c r="G46" s="202"/>
      <c r="H46" s="207"/>
      <c r="I46" s="208"/>
      <c r="J46" s="209"/>
      <c r="K46" s="202"/>
      <c r="L46" s="202"/>
      <c r="M46" s="203"/>
      <c r="N46" s="204"/>
      <c r="O46" s="204"/>
      <c r="P46" s="205"/>
      <c r="Q46" s="214" t="s">
        <v>1523</v>
      </c>
    </row>
    <row r="47" spans="1:17" x14ac:dyDescent="0.15">
      <c r="A47" s="146"/>
      <c r="B47" s="147"/>
      <c r="C47" s="147"/>
      <c r="D47" s="147"/>
      <c r="E47" s="147"/>
      <c r="F47" s="147"/>
    </row>
    <row r="48" spans="1:17" x14ac:dyDescent="0.2">
      <c r="A48" s="138"/>
      <c r="B48" s="228"/>
      <c r="C48" s="228"/>
      <c r="D48" s="228"/>
      <c r="E48" s="228"/>
      <c r="F48" s="228"/>
      <c r="G48" s="228"/>
      <c r="H48" s="228"/>
      <c r="I48" s="228"/>
      <c r="J48"/>
      <c r="K48"/>
      <c r="L48"/>
      <c r="N48" s="137"/>
      <c r="O48" s="3"/>
      <c r="P48" s="3"/>
    </row>
    <row r="49" spans="1:12" x14ac:dyDescent="0.2">
      <c r="A49"/>
      <c r="B49"/>
      <c r="C49"/>
      <c r="D49"/>
      <c r="E49"/>
      <c r="F49"/>
      <c r="G49"/>
      <c r="H49"/>
      <c r="I49"/>
      <c r="J49"/>
      <c r="K49"/>
      <c r="L49"/>
    </row>
  </sheetData>
  <sheetProtection sheet="1" selectLockedCells="1"/>
  <mergeCells count="5">
    <mergeCell ref="C5:D5"/>
    <mergeCell ref="I5:J5"/>
    <mergeCell ref="O5:P5"/>
    <mergeCell ref="B48:I48"/>
    <mergeCell ref="A1:Q1"/>
  </mergeCells>
  <phoneticPr fontId="2"/>
  <conditionalFormatting sqref="C7:C46">
    <cfRule type="duplicateValues" dxfId="8" priority="5" stopIfTrue="1"/>
  </conditionalFormatting>
  <conditionalFormatting sqref="I7:I36">
    <cfRule type="duplicateValues" dxfId="7" priority="4" stopIfTrue="1"/>
  </conditionalFormatting>
  <conditionalFormatting sqref="I41">
    <cfRule type="duplicateValues" dxfId="6" priority="2" stopIfTrue="1"/>
  </conditionalFormatting>
  <conditionalFormatting sqref="O7:O26">
    <cfRule type="duplicateValues" dxfId="5" priority="3" stopIfTrue="1"/>
  </conditionalFormatting>
  <conditionalFormatting sqref="O41:O46">
    <cfRule type="duplicateValues" dxfId="4" priority="1" stopIfTrue="1"/>
  </conditionalFormatting>
  <pageMargins left="0.39370078740157483" right="0.39370078740157483" top="0.39370078740157483" bottom="0.19685039370078741" header="0.31496062992125984" footer="0.31496062992125984"/>
  <pageSetup paperSize="9" scale="84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3FFE5-1ECE-4C2C-B795-239A7E06AFAA}">
  <sheetPr codeName="Sheet2">
    <tabColor indexed="15"/>
  </sheetPr>
  <dimension ref="A1:AR579"/>
  <sheetViews>
    <sheetView showGridLines="0" showRowColHeaders="0" view="pageBreakPreview" zoomScaleNormal="100" zoomScaleSheetLayoutView="100" workbookViewId="0">
      <selection activeCell="F7" sqref="F7:H7"/>
    </sheetView>
  </sheetViews>
  <sheetFormatPr defaultColWidth="9" defaultRowHeight="13.2" x14ac:dyDescent="0.2"/>
  <cols>
    <col min="1" max="1" width="12.6640625" style="3" customWidth="1"/>
    <col min="2" max="2" width="5" style="3" customWidth="1"/>
    <col min="3" max="4" width="11" style="3" customWidth="1"/>
    <col min="5" max="5" width="10.44140625" style="3" customWidth="1"/>
    <col min="6" max="6" width="10" style="3" customWidth="1"/>
    <col min="7" max="7" width="4.44140625" style="3" customWidth="1"/>
    <col min="8" max="8" width="6.44140625" style="3" customWidth="1"/>
    <col min="9" max="9" width="13.88671875" style="3" bestFit="1" customWidth="1"/>
    <col min="10" max="12" width="3.6640625" style="3" customWidth="1"/>
    <col min="13" max="13" width="16.6640625" style="3" customWidth="1"/>
    <col min="14" max="16" width="3.6640625" style="3" customWidth="1"/>
    <col min="17" max="17" width="13.88671875" style="3" bestFit="1" customWidth="1"/>
    <col min="18" max="20" width="3.6640625" style="3" customWidth="1"/>
    <col min="21" max="21" width="16.6640625" style="3" customWidth="1"/>
    <col min="22" max="24" width="3.6640625" style="3" customWidth="1"/>
    <col min="25" max="25" width="9" style="3"/>
    <col min="26" max="26" width="9" style="3" hidden="1" customWidth="1"/>
    <col min="27" max="27" width="8.44140625" style="3" hidden="1" customWidth="1"/>
    <col min="28" max="28" width="10.44140625" style="3" hidden="1" customWidth="1"/>
    <col min="29" max="29" width="13.88671875" style="3" hidden="1" customWidth="1"/>
    <col min="30" max="30" width="11.109375" style="3" hidden="1" customWidth="1"/>
    <col min="31" max="31" width="6.44140625" style="3" hidden="1" customWidth="1"/>
    <col min="32" max="34" width="10.44140625" style="3" hidden="1" customWidth="1"/>
    <col min="35" max="36" width="15" style="3" hidden="1" customWidth="1"/>
    <col min="37" max="37" width="10.44140625" style="3" hidden="1" customWidth="1"/>
    <col min="38" max="38" width="9" style="3" hidden="1" customWidth="1"/>
    <col min="39" max="41" width="2.44140625" style="3" hidden="1" customWidth="1"/>
    <col min="42" max="43" width="7.44140625" style="3" hidden="1" customWidth="1"/>
    <col min="44" max="44" width="11.6640625" style="3" hidden="1" customWidth="1"/>
    <col min="45" max="16384" width="9" style="3"/>
  </cols>
  <sheetData>
    <row r="1" spans="1:44" ht="50.1" customHeight="1" x14ac:dyDescent="0.2">
      <c r="A1" s="287" t="s">
        <v>60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44" ht="15" customHeight="1" x14ac:dyDescent="0.2">
      <c r="A2" s="292" t="s">
        <v>98</v>
      </c>
      <c r="B2" s="292"/>
      <c r="C2" s="289" t="s">
        <v>87</v>
      </c>
      <c r="D2" s="289"/>
      <c r="L2" s="290" t="s">
        <v>28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44" ht="15" customHeight="1" x14ac:dyDescent="0.2">
      <c r="A3" s="292"/>
      <c r="B3" s="292"/>
      <c r="C3" s="291" t="s">
        <v>29</v>
      </c>
      <c r="D3" s="291"/>
    </row>
    <row r="4" spans="1:44" ht="45" customHeight="1" x14ac:dyDescent="0.2">
      <c r="A4" s="271" t="s">
        <v>106</v>
      </c>
      <c r="B4" s="271"/>
      <c r="C4" s="269"/>
      <c r="D4" s="269"/>
      <c r="E4" s="267" t="s">
        <v>1524</v>
      </c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</row>
    <row r="5" spans="1:44" ht="23.4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</row>
    <row r="6" spans="1:44" x14ac:dyDescent="0.2">
      <c r="N6" s="245" t="s">
        <v>20</v>
      </c>
      <c r="O6" s="246"/>
      <c r="P6" s="246"/>
      <c r="Q6" s="247"/>
      <c r="R6" s="245" t="s">
        <v>21</v>
      </c>
      <c r="S6" s="246"/>
      <c r="T6" s="246"/>
      <c r="U6" s="247"/>
      <c r="V6" s="248"/>
      <c r="W6" s="249"/>
      <c r="X6" s="249"/>
      <c r="Z6" s="45" t="s">
        <v>78</v>
      </c>
    </row>
    <row r="7" spans="1:44" ht="30" customHeight="1" x14ac:dyDescent="0.2">
      <c r="A7" s="48" t="s">
        <v>97</v>
      </c>
      <c r="B7" s="285" t="str">
        <f>IF(F7="","",VLOOKUP(F7,$I$43:$J$579,2,FALSE))</f>
        <v/>
      </c>
      <c r="C7" s="286"/>
      <c r="D7" s="266" t="s">
        <v>76</v>
      </c>
      <c r="E7" s="266"/>
      <c r="F7" s="250"/>
      <c r="G7" s="251"/>
      <c r="H7" s="252"/>
      <c r="I7" s="278" t="str">
        <f>IF(F7="","",VLOOKUP(F7,$I$43:$K$579,3,FALSE))</f>
        <v/>
      </c>
      <c r="J7" s="279"/>
      <c r="K7" s="275" t="s">
        <v>96</v>
      </c>
      <c r="L7" s="276"/>
      <c r="M7" s="277"/>
      <c r="N7" s="280"/>
      <c r="O7" s="281"/>
      <c r="P7" s="281"/>
      <c r="Q7" s="281"/>
      <c r="R7" s="282"/>
      <c r="S7" s="265"/>
      <c r="T7" s="265"/>
      <c r="U7" s="265"/>
      <c r="V7" s="248"/>
      <c r="W7" s="249"/>
      <c r="X7" s="249"/>
      <c r="Z7" s="46" t="str">
        <f>IF(F7="","",VLOOKUP(F7,$I$43:$M$579,5,FALSE))</f>
        <v/>
      </c>
    </row>
    <row r="8" spans="1:44" ht="13.5" customHeight="1" x14ac:dyDescent="0.2">
      <c r="H8" s="57"/>
      <c r="I8" s="57"/>
      <c r="J8" s="57"/>
      <c r="K8" s="57"/>
      <c r="L8" s="57"/>
      <c r="M8" s="57"/>
      <c r="N8" s="272" t="s">
        <v>31</v>
      </c>
      <c r="O8" s="273"/>
      <c r="P8" s="273"/>
      <c r="Q8" s="274"/>
      <c r="R8" s="245" t="s">
        <v>30</v>
      </c>
      <c r="S8" s="246"/>
      <c r="T8" s="246"/>
      <c r="U8" s="247"/>
    </row>
    <row r="9" spans="1:44" ht="30" customHeight="1" x14ac:dyDescent="0.2">
      <c r="A9" s="47" t="s">
        <v>70</v>
      </c>
      <c r="B9" s="283"/>
      <c r="C9" s="284"/>
      <c r="D9" s="256" t="s">
        <v>99</v>
      </c>
      <c r="E9" s="257"/>
      <c r="F9" s="262"/>
      <c r="G9" s="263"/>
      <c r="H9" s="263"/>
      <c r="I9" s="263"/>
      <c r="J9" s="263"/>
      <c r="K9" s="263"/>
      <c r="L9" s="263"/>
      <c r="M9" s="264"/>
      <c r="N9" s="258"/>
      <c r="O9" s="259"/>
      <c r="P9" s="259"/>
      <c r="Q9" s="260"/>
      <c r="R9" s="258"/>
      <c r="S9" s="259"/>
      <c r="T9" s="259"/>
      <c r="U9" s="260"/>
    </row>
    <row r="10" spans="1:44" ht="13.8" thickBot="1" x14ac:dyDescent="0.25"/>
    <row r="11" spans="1:44" ht="30" customHeight="1" thickBot="1" x14ac:dyDescent="0.25">
      <c r="A11" s="110"/>
      <c r="B11" s="256" t="s">
        <v>69</v>
      </c>
      <c r="C11" s="261"/>
      <c r="D11" s="257"/>
      <c r="E11" s="255" t="s">
        <v>1593</v>
      </c>
      <c r="F11" s="255"/>
      <c r="G11" s="255"/>
      <c r="H11" s="253" t="s">
        <v>1591</v>
      </c>
      <c r="I11" s="254"/>
      <c r="J11" s="266" t="s">
        <v>112</v>
      </c>
      <c r="K11" s="266"/>
      <c r="L11" s="266"/>
      <c r="M11" s="266"/>
      <c r="N11" s="244" t="s">
        <v>100</v>
      </c>
      <c r="O11" s="244"/>
      <c r="P11" s="244"/>
      <c r="Q11" s="244"/>
      <c r="R11" s="266" t="s">
        <v>101</v>
      </c>
      <c r="S11" s="266"/>
      <c r="T11" s="266"/>
      <c r="U11" s="60">
        <v>3</v>
      </c>
      <c r="V11" s="58" t="s">
        <v>102</v>
      </c>
      <c r="W11" s="265"/>
      <c r="X11" s="265"/>
      <c r="Y11" s="59" t="s">
        <v>103</v>
      </c>
      <c r="AB11" s="41" t="str">
        <f>B7</f>
        <v/>
      </c>
      <c r="AC11" s="42">
        <f>F7</f>
        <v>0</v>
      </c>
      <c r="AD11" s="42" t="str">
        <f>I7</f>
        <v/>
      </c>
      <c r="AE11" s="42" t="str">
        <f>N7&amp;"  "&amp;R7</f>
        <v xml:space="preserve">  </v>
      </c>
      <c r="AF11" s="42">
        <f>N9</f>
        <v>0</v>
      </c>
      <c r="AG11" s="42">
        <f>R9</f>
        <v>0</v>
      </c>
      <c r="AH11" s="43">
        <f>N12</f>
        <v>0</v>
      </c>
      <c r="AI11" s="42">
        <f>D12</f>
        <v>0</v>
      </c>
      <c r="AJ11" s="42">
        <f>E12</f>
        <v>0</v>
      </c>
      <c r="AK11" s="42">
        <f>H12</f>
        <v>0</v>
      </c>
      <c r="AL11" s="43">
        <f>J12</f>
        <v>0</v>
      </c>
      <c r="AM11" s="41">
        <f>女子申込!D12</f>
        <v>0</v>
      </c>
      <c r="AN11" s="42">
        <f>女子申込!E12</f>
        <v>0</v>
      </c>
      <c r="AO11" s="42">
        <f>女子申込!H12</f>
        <v>0</v>
      </c>
      <c r="AP11" s="100">
        <f>女子申込!J12</f>
        <v>0</v>
      </c>
      <c r="AQ11" s="42" t="str">
        <f>U11&amp;"月"&amp;W11&amp;"日"</f>
        <v>3月日</v>
      </c>
      <c r="AR11" s="101" t="str">
        <f>U12&amp;"郵便局"</f>
        <v>郵便局</v>
      </c>
    </row>
    <row r="12" spans="1:44" ht="30" customHeight="1" x14ac:dyDescent="0.2">
      <c r="A12" s="25"/>
      <c r="B12" s="237" t="s">
        <v>57</v>
      </c>
      <c r="C12" s="237"/>
      <c r="D12" s="25">
        <f>COUNT(Z16:Z39)</f>
        <v>0</v>
      </c>
      <c r="E12" s="234">
        <f>COUNTA(I16:I39,Q16:Q39)</f>
        <v>0</v>
      </c>
      <c r="F12" s="234"/>
      <c r="G12" s="234"/>
      <c r="H12" s="240">
        <f>IF(COUNTIF(H16:H39,"A")&gt;=4,1,0)+IF(COUNTIF(H16:H39,"B")&gt;=4,1,0)+IF(COUNTIF(H16:H39,"C")&gt;=4,1,0)+IF(COUNTIF(H16:H39,"D")&gt;=4,1,0)</f>
        <v>0</v>
      </c>
      <c r="I12" s="240"/>
      <c r="J12" s="238">
        <f>E12*1200+IF(H12=1,3000,IF(H12=2,4500,IF(H12=3,6000,IF(H12=4,7500,0))))</f>
        <v>0</v>
      </c>
      <c r="K12" s="238"/>
      <c r="L12" s="238"/>
      <c r="M12" s="238"/>
      <c r="N12" s="239">
        <f>J12+女子申込!J12</f>
        <v>0</v>
      </c>
      <c r="O12" s="239"/>
      <c r="P12" s="239"/>
      <c r="Q12" s="239"/>
      <c r="R12" s="243" t="s">
        <v>105</v>
      </c>
      <c r="S12" s="243"/>
      <c r="T12" s="243"/>
      <c r="U12" s="127"/>
      <c r="V12" s="241" t="s">
        <v>104</v>
      </c>
      <c r="W12" s="241"/>
      <c r="X12" s="241"/>
      <c r="Y12" s="242"/>
    </row>
    <row r="13" spans="1:44" ht="13.5" customHeight="1" x14ac:dyDescent="0.2">
      <c r="D13" s="50"/>
      <c r="I13" s="24"/>
      <c r="J13" s="50"/>
      <c r="K13" s="13"/>
      <c r="L13" s="13"/>
      <c r="M13" s="13"/>
      <c r="N13" s="13"/>
      <c r="O13" s="13"/>
      <c r="P13" s="13"/>
      <c r="Q13" s="24"/>
      <c r="R13" s="14"/>
      <c r="S13" s="12"/>
      <c r="T13" s="12"/>
      <c r="U13" s="12"/>
      <c r="V13" s="12"/>
      <c r="W13" s="12"/>
      <c r="X13" s="12"/>
      <c r="Y13" s="12"/>
    </row>
    <row r="14" spans="1:44" ht="30" customHeight="1" thickBot="1" x14ac:dyDescent="0.25">
      <c r="A14" s="230" t="s">
        <v>35</v>
      </c>
      <c r="B14" s="230"/>
      <c r="C14" s="230"/>
      <c r="G14" s="235" t="s">
        <v>19</v>
      </c>
      <c r="I14" s="231" t="s">
        <v>92</v>
      </c>
      <c r="J14" s="232"/>
      <c r="K14" s="232"/>
      <c r="L14" s="232"/>
      <c r="M14" s="232"/>
      <c r="N14" s="232"/>
      <c r="O14" s="232"/>
      <c r="P14" s="233"/>
      <c r="Q14" s="231" t="s">
        <v>93</v>
      </c>
      <c r="R14" s="232"/>
      <c r="S14" s="232"/>
      <c r="T14" s="232"/>
      <c r="U14" s="232"/>
      <c r="V14" s="232"/>
      <c r="W14" s="232"/>
      <c r="X14" s="233"/>
      <c r="Y14" s="78" t="s">
        <v>33</v>
      </c>
      <c r="AB14" s="3" t="s">
        <v>34</v>
      </c>
    </row>
    <row r="15" spans="1:44" ht="26.4" x14ac:dyDescent="0.2">
      <c r="A15" s="79" t="s">
        <v>88</v>
      </c>
      <c r="B15" s="80" t="s">
        <v>41</v>
      </c>
      <c r="C15" s="80" t="s">
        <v>94</v>
      </c>
      <c r="D15" s="80" t="s">
        <v>21</v>
      </c>
      <c r="E15" s="80" t="s">
        <v>95</v>
      </c>
      <c r="F15" s="105" t="s">
        <v>22</v>
      </c>
      <c r="G15" s="236"/>
      <c r="H15" s="191" t="s">
        <v>1592</v>
      </c>
      <c r="I15" s="81" t="s">
        <v>39</v>
      </c>
      <c r="J15" s="82"/>
      <c r="K15" s="83" t="s">
        <v>86</v>
      </c>
      <c r="L15" s="84" t="s">
        <v>91</v>
      </c>
      <c r="M15" s="167"/>
      <c r="N15" s="168"/>
      <c r="O15" s="168"/>
      <c r="P15" s="169"/>
      <c r="Q15" s="81" t="s">
        <v>39</v>
      </c>
      <c r="R15" s="178"/>
      <c r="S15" s="83" t="s">
        <v>86</v>
      </c>
      <c r="T15" s="84" t="s">
        <v>91</v>
      </c>
      <c r="U15" s="167"/>
      <c r="V15" s="168"/>
      <c r="W15" s="168"/>
      <c r="X15" s="169"/>
      <c r="Y15" s="85" t="s">
        <v>32</v>
      </c>
      <c r="AB15" s="26" t="s">
        <v>64</v>
      </c>
      <c r="AC15" s="27" t="s">
        <v>62</v>
      </c>
      <c r="AD15" s="27" t="s">
        <v>63</v>
      </c>
      <c r="AE15" s="27" t="s">
        <v>61</v>
      </c>
      <c r="AF15" s="27" t="s">
        <v>65</v>
      </c>
      <c r="AG15" s="27" t="s">
        <v>66</v>
      </c>
      <c r="AH15" s="27" t="s">
        <v>67</v>
      </c>
      <c r="AI15" s="27" t="s">
        <v>68</v>
      </c>
      <c r="AJ15" s="28" t="s">
        <v>75</v>
      </c>
    </row>
    <row r="16" spans="1:44" ht="25.2" customHeight="1" x14ac:dyDescent="0.2">
      <c r="A16" s="88"/>
      <c r="B16" s="89" t="s">
        <v>38</v>
      </c>
      <c r="C16" s="4"/>
      <c r="D16" s="4"/>
      <c r="E16" s="4"/>
      <c r="F16" s="4"/>
      <c r="G16" s="4"/>
      <c r="H16" s="93"/>
      <c r="I16" s="94"/>
      <c r="J16" s="176"/>
      <c r="K16" s="95"/>
      <c r="L16" s="96"/>
      <c r="M16" s="170"/>
      <c r="N16" s="171"/>
      <c r="O16" s="171"/>
      <c r="P16" s="172"/>
      <c r="Q16" s="94"/>
      <c r="R16" s="176"/>
      <c r="S16" s="95"/>
      <c r="T16" s="96"/>
      <c r="U16" s="170"/>
      <c r="V16" s="171"/>
      <c r="W16" s="171"/>
      <c r="X16" s="172"/>
      <c r="Y16" s="86" t="str">
        <f>IF(AC16="","",COUNTA(I16,Q16))</f>
        <v/>
      </c>
      <c r="Z16" s="23" t="str">
        <f>IF(Y16="","",VALUE(Y16&amp;G16))</f>
        <v/>
      </c>
      <c r="AA16" s="23" t="b">
        <f>IF(H16&lt;&gt;"",H16&amp;COUNTIF(H16,H16))</f>
        <v>0</v>
      </c>
      <c r="AB16" s="29" t="str">
        <f t="shared" ref="AB16" si="0">IF(C16="","",128600000+$B$7*100+B16)</f>
        <v/>
      </c>
      <c r="AC16" s="9" t="str">
        <f>IF(C16="","",IF(LENB(C16)+LENB(D16)&gt;=10,C16&amp;D16,IF(LENB(C16)+LENB(D16)&gt;=8,C16&amp;"  "&amp;D16,IF(LENB(C16)+LENB(D16)&gt;=6,C16&amp;"    "&amp;D16,C16&amp;"      "&amp;D16)))&amp;IF(G16="","",IF(LENB(G16)&gt;=2,G16,"("&amp;G16&amp;")")))</f>
        <v/>
      </c>
      <c r="AD16" s="10" t="str">
        <f t="shared" ref="AD16" si="1">IF(AND(E16="",F16=""),"",ASC(E16)&amp;" "&amp;ASC(F16))</f>
        <v/>
      </c>
      <c r="AE16" s="10" t="str">
        <f t="shared" ref="AE16" si="2">IF(C16="","",VALUE(LEFT(AB16,1)))</f>
        <v/>
      </c>
      <c r="AF16" s="10" t="str">
        <f t="shared" ref="AF16" si="3">IF(C16="","",$Z$7)</f>
        <v/>
      </c>
      <c r="AG16" s="9" t="str">
        <f t="shared" ref="AG16" si="4">IF(AC16="","",286000+$B$7)</f>
        <v/>
      </c>
      <c r="AH16" s="9"/>
      <c r="AI16" s="9" t="str">
        <f t="shared" ref="AI16" si="5">IF(I16="","",VLOOKUP(I16,$C$43:$E$45,2,FALSE)&amp;" "&amp;RIGHT(FIXED(VALUE(J16&amp;K16&amp;IF(LENB(L16)=1,L16&amp;"0",L16))/VLOOKUP(I16,$C$43:$E$45,3,FALSE),VLOOKUP(I16,$C$43:$F$45,4,FALSE)),VLOOKUP(I16,$C$43:$F$45,4,FALSE)))</f>
        <v/>
      </c>
      <c r="AJ16" s="30" t="str">
        <f t="shared" ref="AJ16" si="6">IF(Q16="","",VLOOKUP(Q16,$C$43:$E$45,2,FALSE)&amp;" "&amp;RIGHT(FIXED(VALUE(R16&amp;S16&amp;IF(LENB(T16)=1,T16&amp;"0",T16))/VLOOKUP(Q16,$C$43:$E$45,3,FALSE),VLOOKUP(Q16,$C$43:$F$45,4,FALSE)),VLOOKUP(Q16,$C$43:$F$45,4,FALSE)))</f>
        <v/>
      </c>
    </row>
    <row r="17" spans="1:36" ht="25.2" customHeight="1" x14ac:dyDescent="0.2">
      <c r="A17" s="90"/>
      <c r="B17" s="91" t="s">
        <v>40</v>
      </c>
      <c r="C17" s="5"/>
      <c r="D17" s="5"/>
      <c r="E17" s="5"/>
      <c r="F17" s="5"/>
      <c r="G17" s="5"/>
      <c r="H17" s="56"/>
      <c r="I17" s="97"/>
      <c r="J17" s="177"/>
      <c r="K17" s="98"/>
      <c r="L17" s="99"/>
      <c r="M17" s="173"/>
      <c r="N17" s="174"/>
      <c r="O17" s="174"/>
      <c r="P17" s="175"/>
      <c r="Q17" s="97"/>
      <c r="R17" s="177"/>
      <c r="S17" s="98"/>
      <c r="T17" s="99"/>
      <c r="U17" s="173"/>
      <c r="V17" s="174"/>
      <c r="W17" s="174"/>
      <c r="X17" s="175"/>
      <c r="Y17" s="87" t="str">
        <f t="shared" ref="Y17:Y30" si="7">IF(AC17="","",COUNTA(I17,Q17))</f>
        <v/>
      </c>
      <c r="Z17" s="23" t="str">
        <f t="shared" ref="Z17:Z39" si="8">IF(Y17="","",VALUE(Y17&amp;G17))</f>
        <v/>
      </c>
      <c r="AA17" s="23" t="b">
        <f>IF(H17&lt;&gt;"",H17&amp;COUNTIF(H16:H17,H17))</f>
        <v>0</v>
      </c>
      <c r="AB17" s="29" t="str">
        <f t="shared" ref="AB17:AB39" si="9">IF(C17="","",128600000+$B$7*100+B17)</f>
        <v/>
      </c>
      <c r="AC17" s="9" t="str">
        <f t="shared" ref="AC17:AC39" si="10">IF(C17="","",IF(LENB(C17)+LENB(D17)&gt;=10,C17&amp;D17,IF(LENB(C17)+LENB(D17)&gt;=8,C17&amp;"  "&amp;D17,IF(LENB(C17)+LENB(D17)&gt;=6,C17&amp;"    "&amp;D17,C17&amp;"      "&amp;D17)))&amp;IF(G17="","",IF(LENB(G17)&gt;=2,G17,"("&amp;G17&amp;")")))</f>
        <v/>
      </c>
      <c r="AD17" s="10" t="str">
        <f t="shared" ref="AD17:AD39" si="11">IF(AND(E17="",F17=""),"",ASC(E17)&amp;" "&amp;ASC(F17))</f>
        <v/>
      </c>
      <c r="AE17" s="10" t="str">
        <f t="shared" ref="AE17:AE39" si="12">IF(C17="","",VALUE(LEFT(AB17,1)))</f>
        <v/>
      </c>
      <c r="AF17" s="10" t="str">
        <f t="shared" ref="AF17:AF39" si="13">IF(C17="","",$Z$7)</f>
        <v/>
      </c>
      <c r="AG17" s="9" t="str">
        <f t="shared" ref="AG17:AG39" si="14">IF(AC17="","",286000+$B$7)</f>
        <v/>
      </c>
      <c r="AH17" s="9"/>
      <c r="AI17" s="9" t="str">
        <f t="shared" ref="AI17:AI39" si="15">IF(I17="","",VLOOKUP(I17,$C$43:$E$45,2,FALSE)&amp;" "&amp;RIGHT(FIXED(VALUE(J17&amp;K17&amp;IF(LENB(L17)=1,L17&amp;"0",L17))/VLOOKUP(I17,$C$43:$E$45,3,FALSE),VLOOKUP(I17,$C$43:$F$45,4,FALSE)),VLOOKUP(I17,$C$43:$F$45,4,FALSE)))</f>
        <v/>
      </c>
      <c r="AJ17" s="30" t="str">
        <f t="shared" ref="AJ17:AJ39" si="16">IF(Q17="","",VLOOKUP(Q17,$C$43:$E$45,2,FALSE)&amp;" "&amp;RIGHT(FIXED(VALUE(R17&amp;S17&amp;IF(LENB(T17)=1,T17&amp;"0",T17))/VLOOKUP(Q17,$C$43:$E$45,3,FALSE),VLOOKUP(Q17,$C$43:$F$45,4,FALSE)),VLOOKUP(Q17,$C$43:$F$45,4,FALSE)))</f>
        <v/>
      </c>
    </row>
    <row r="18" spans="1:36" ht="25.2" customHeight="1" x14ac:dyDescent="0.2">
      <c r="A18" s="90"/>
      <c r="B18" s="91" t="s">
        <v>42</v>
      </c>
      <c r="C18" s="5"/>
      <c r="D18" s="5"/>
      <c r="E18" s="5"/>
      <c r="F18" s="5"/>
      <c r="G18" s="5"/>
      <c r="H18" s="56"/>
      <c r="I18" s="97"/>
      <c r="J18" s="177"/>
      <c r="K18" s="98"/>
      <c r="L18" s="99"/>
      <c r="M18" s="173"/>
      <c r="N18" s="174"/>
      <c r="O18" s="174"/>
      <c r="P18" s="175"/>
      <c r="Q18" s="97"/>
      <c r="R18" s="177"/>
      <c r="S18" s="98"/>
      <c r="T18" s="99"/>
      <c r="U18" s="173"/>
      <c r="V18" s="174"/>
      <c r="W18" s="174"/>
      <c r="X18" s="175"/>
      <c r="Y18" s="87" t="str">
        <f t="shared" si="7"/>
        <v/>
      </c>
      <c r="Z18" s="23" t="str">
        <f t="shared" si="8"/>
        <v/>
      </c>
      <c r="AA18" s="23" t="b">
        <f>IF(H18&lt;&gt;"",H18&amp;COUNTIF(H16:H18,H18))</f>
        <v>0</v>
      </c>
      <c r="AB18" s="29" t="str">
        <f t="shared" si="9"/>
        <v/>
      </c>
      <c r="AC18" s="9" t="str">
        <f t="shared" si="10"/>
        <v/>
      </c>
      <c r="AD18" s="10" t="str">
        <f t="shared" si="11"/>
        <v/>
      </c>
      <c r="AE18" s="10" t="str">
        <f t="shared" si="12"/>
        <v/>
      </c>
      <c r="AF18" s="10" t="str">
        <f t="shared" si="13"/>
        <v/>
      </c>
      <c r="AG18" s="9" t="str">
        <f t="shared" si="14"/>
        <v/>
      </c>
      <c r="AH18" s="9"/>
      <c r="AI18" s="9" t="str">
        <f t="shared" si="15"/>
        <v/>
      </c>
      <c r="AJ18" s="30" t="str">
        <f t="shared" si="16"/>
        <v/>
      </c>
    </row>
    <row r="19" spans="1:36" ht="25.2" customHeight="1" x14ac:dyDescent="0.2">
      <c r="A19" s="90"/>
      <c r="B19" s="91" t="s">
        <v>43</v>
      </c>
      <c r="C19" s="5"/>
      <c r="D19" s="5"/>
      <c r="E19" s="5"/>
      <c r="F19" s="5"/>
      <c r="G19" s="5"/>
      <c r="H19" s="56"/>
      <c r="I19" s="97"/>
      <c r="J19" s="177"/>
      <c r="K19" s="98"/>
      <c r="L19" s="99"/>
      <c r="M19" s="173"/>
      <c r="N19" s="174"/>
      <c r="O19" s="174"/>
      <c r="P19" s="175"/>
      <c r="Q19" s="97"/>
      <c r="R19" s="177"/>
      <c r="S19" s="98"/>
      <c r="T19" s="99"/>
      <c r="U19" s="173"/>
      <c r="V19" s="174"/>
      <c r="W19" s="174"/>
      <c r="X19" s="175"/>
      <c r="Y19" s="87" t="str">
        <f t="shared" si="7"/>
        <v/>
      </c>
      <c r="Z19" s="23" t="str">
        <f t="shared" si="8"/>
        <v/>
      </c>
      <c r="AA19" s="23" t="b">
        <f>IF(H19&lt;&gt;"",H19&amp;COUNTIF(H16:H19,H19))</f>
        <v>0</v>
      </c>
      <c r="AB19" s="29" t="str">
        <f t="shared" si="9"/>
        <v/>
      </c>
      <c r="AC19" s="9" t="str">
        <f t="shared" si="10"/>
        <v/>
      </c>
      <c r="AD19" s="10" t="str">
        <f t="shared" si="11"/>
        <v/>
      </c>
      <c r="AE19" s="10" t="str">
        <f t="shared" si="12"/>
        <v/>
      </c>
      <c r="AF19" s="10" t="str">
        <f t="shared" si="13"/>
        <v/>
      </c>
      <c r="AG19" s="9" t="str">
        <f t="shared" si="14"/>
        <v/>
      </c>
      <c r="AH19" s="9"/>
      <c r="AI19" s="9" t="str">
        <f t="shared" si="15"/>
        <v/>
      </c>
      <c r="AJ19" s="30" t="str">
        <f t="shared" si="16"/>
        <v/>
      </c>
    </row>
    <row r="20" spans="1:36" ht="25.2" customHeight="1" x14ac:dyDescent="0.2">
      <c r="A20" s="90"/>
      <c r="B20" s="91" t="s">
        <v>44</v>
      </c>
      <c r="C20" s="5"/>
      <c r="D20" s="5"/>
      <c r="E20" s="5"/>
      <c r="F20" s="5"/>
      <c r="G20" s="5"/>
      <c r="H20" s="56"/>
      <c r="I20" s="97"/>
      <c r="J20" s="177"/>
      <c r="K20" s="98"/>
      <c r="L20" s="99"/>
      <c r="M20" s="173"/>
      <c r="N20" s="174"/>
      <c r="O20" s="174"/>
      <c r="P20" s="175"/>
      <c r="Q20" s="97"/>
      <c r="R20" s="177"/>
      <c r="S20" s="98"/>
      <c r="T20" s="99"/>
      <c r="U20" s="173"/>
      <c r="V20" s="174"/>
      <c r="W20" s="174"/>
      <c r="X20" s="175"/>
      <c r="Y20" s="87" t="str">
        <f t="shared" si="7"/>
        <v/>
      </c>
      <c r="Z20" s="23" t="str">
        <f t="shared" si="8"/>
        <v/>
      </c>
      <c r="AA20" s="23" t="b">
        <f>IF(H20&lt;&gt;"",H20&amp;COUNTIF(H16:H20,H20))</f>
        <v>0</v>
      </c>
      <c r="AB20" s="29" t="str">
        <f t="shared" si="9"/>
        <v/>
      </c>
      <c r="AC20" s="9" t="str">
        <f t="shared" si="10"/>
        <v/>
      </c>
      <c r="AD20" s="10" t="str">
        <f t="shared" si="11"/>
        <v/>
      </c>
      <c r="AE20" s="10" t="str">
        <f t="shared" si="12"/>
        <v/>
      </c>
      <c r="AF20" s="10" t="str">
        <f t="shared" si="13"/>
        <v/>
      </c>
      <c r="AG20" s="9" t="str">
        <f t="shared" si="14"/>
        <v/>
      </c>
      <c r="AH20" s="9"/>
      <c r="AI20" s="9" t="str">
        <f t="shared" si="15"/>
        <v/>
      </c>
      <c r="AJ20" s="30" t="str">
        <f t="shared" si="16"/>
        <v/>
      </c>
    </row>
    <row r="21" spans="1:36" ht="25.2" customHeight="1" x14ac:dyDescent="0.2">
      <c r="A21" s="90"/>
      <c r="B21" s="91" t="s">
        <v>45</v>
      </c>
      <c r="C21" s="5"/>
      <c r="D21" s="5"/>
      <c r="E21" s="5"/>
      <c r="F21" s="5"/>
      <c r="G21" s="5"/>
      <c r="H21" s="56"/>
      <c r="I21" s="97"/>
      <c r="J21" s="177"/>
      <c r="K21" s="98"/>
      <c r="L21" s="99"/>
      <c r="M21" s="173"/>
      <c r="N21" s="174"/>
      <c r="O21" s="174"/>
      <c r="P21" s="175"/>
      <c r="Q21" s="97"/>
      <c r="R21" s="177"/>
      <c r="S21" s="98"/>
      <c r="T21" s="99"/>
      <c r="U21" s="173"/>
      <c r="V21" s="174"/>
      <c r="W21" s="174"/>
      <c r="X21" s="175"/>
      <c r="Y21" s="87" t="str">
        <f t="shared" si="7"/>
        <v/>
      </c>
      <c r="Z21" s="23" t="str">
        <f t="shared" si="8"/>
        <v/>
      </c>
      <c r="AA21" s="23" t="b">
        <f>IF(H21&lt;&gt;"",H21&amp;COUNTIF(H16:H21,H21))</f>
        <v>0</v>
      </c>
      <c r="AB21" s="29" t="str">
        <f t="shared" si="9"/>
        <v/>
      </c>
      <c r="AC21" s="9" t="str">
        <f t="shared" si="10"/>
        <v/>
      </c>
      <c r="AD21" s="10" t="str">
        <f t="shared" si="11"/>
        <v/>
      </c>
      <c r="AE21" s="10" t="str">
        <f t="shared" si="12"/>
        <v/>
      </c>
      <c r="AF21" s="10" t="str">
        <f t="shared" si="13"/>
        <v/>
      </c>
      <c r="AG21" s="9" t="str">
        <f t="shared" si="14"/>
        <v/>
      </c>
      <c r="AH21" s="9"/>
      <c r="AI21" s="9" t="str">
        <f t="shared" si="15"/>
        <v/>
      </c>
      <c r="AJ21" s="30" t="str">
        <f t="shared" si="16"/>
        <v/>
      </c>
    </row>
    <row r="22" spans="1:36" ht="25.2" customHeight="1" x14ac:dyDescent="0.2">
      <c r="A22" s="90"/>
      <c r="B22" s="91" t="s">
        <v>46</v>
      </c>
      <c r="C22" s="5"/>
      <c r="D22" s="5"/>
      <c r="E22" s="5"/>
      <c r="F22" s="5"/>
      <c r="G22" s="5"/>
      <c r="H22" s="56"/>
      <c r="I22" s="97"/>
      <c r="J22" s="177"/>
      <c r="K22" s="98"/>
      <c r="L22" s="99"/>
      <c r="M22" s="173"/>
      <c r="N22" s="174"/>
      <c r="O22" s="174"/>
      <c r="P22" s="175"/>
      <c r="Q22" s="97"/>
      <c r="R22" s="177"/>
      <c r="S22" s="98"/>
      <c r="T22" s="99"/>
      <c r="U22" s="173"/>
      <c r="V22" s="174"/>
      <c r="W22" s="174"/>
      <c r="X22" s="175"/>
      <c r="Y22" s="87" t="str">
        <f t="shared" si="7"/>
        <v/>
      </c>
      <c r="Z22" s="23" t="str">
        <f t="shared" si="8"/>
        <v/>
      </c>
      <c r="AA22" s="23" t="b">
        <f>IF(H22&lt;&gt;"",H22&amp;COUNTIF(H16:H22,H22))</f>
        <v>0</v>
      </c>
      <c r="AB22" s="29" t="str">
        <f t="shared" si="9"/>
        <v/>
      </c>
      <c r="AC22" s="9" t="str">
        <f t="shared" si="10"/>
        <v/>
      </c>
      <c r="AD22" s="10" t="str">
        <f t="shared" si="11"/>
        <v/>
      </c>
      <c r="AE22" s="10" t="str">
        <f t="shared" si="12"/>
        <v/>
      </c>
      <c r="AF22" s="10" t="str">
        <f t="shared" si="13"/>
        <v/>
      </c>
      <c r="AG22" s="9" t="str">
        <f t="shared" si="14"/>
        <v/>
      </c>
      <c r="AH22" s="9"/>
      <c r="AI22" s="9" t="str">
        <f t="shared" si="15"/>
        <v/>
      </c>
      <c r="AJ22" s="30" t="str">
        <f t="shared" si="16"/>
        <v/>
      </c>
    </row>
    <row r="23" spans="1:36" ht="25.2" customHeight="1" x14ac:dyDescent="0.2">
      <c r="A23" s="90"/>
      <c r="B23" s="91" t="s">
        <v>47</v>
      </c>
      <c r="C23" s="5"/>
      <c r="D23" s="5"/>
      <c r="E23" s="5"/>
      <c r="F23" s="5"/>
      <c r="G23" s="5"/>
      <c r="H23" s="56"/>
      <c r="I23" s="97"/>
      <c r="J23" s="177"/>
      <c r="K23" s="98"/>
      <c r="L23" s="99"/>
      <c r="M23" s="173"/>
      <c r="N23" s="174"/>
      <c r="O23" s="174"/>
      <c r="P23" s="175"/>
      <c r="Q23" s="97"/>
      <c r="R23" s="177"/>
      <c r="S23" s="98"/>
      <c r="T23" s="99"/>
      <c r="U23" s="173"/>
      <c r="V23" s="174"/>
      <c r="W23" s="174"/>
      <c r="X23" s="175"/>
      <c r="Y23" s="87" t="str">
        <f t="shared" si="7"/>
        <v/>
      </c>
      <c r="Z23" s="23" t="str">
        <f t="shared" si="8"/>
        <v/>
      </c>
      <c r="AA23" s="23" t="b">
        <f>IF(H23&lt;&gt;"",H23&amp;COUNTIF(H16:H23,H23))</f>
        <v>0</v>
      </c>
      <c r="AB23" s="29" t="str">
        <f t="shared" si="9"/>
        <v/>
      </c>
      <c r="AC23" s="9" t="str">
        <f t="shared" si="10"/>
        <v/>
      </c>
      <c r="AD23" s="10" t="str">
        <f t="shared" si="11"/>
        <v/>
      </c>
      <c r="AE23" s="10" t="str">
        <f t="shared" si="12"/>
        <v/>
      </c>
      <c r="AF23" s="10" t="str">
        <f t="shared" si="13"/>
        <v/>
      </c>
      <c r="AG23" s="9" t="str">
        <f t="shared" si="14"/>
        <v/>
      </c>
      <c r="AH23" s="9"/>
      <c r="AI23" s="9" t="str">
        <f t="shared" si="15"/>
        <v/>
      </c>
      <c r="AJ23" s="30" t="str">
        <f t="shared" si="16"/>
        <v/>
      </c>
    </row>
    <row r="24" spans="1:36" ht="25.2" customHeight="1" x14ac:dyDescent="0.2">
      <c r="A24" s="90"/>
      <c r="B24" s="91" t="s">
        <v>48</v>
      </c>
      <c r="C24" s="5"/>
      <c r="D24" s="5"/>
      <c r="E24" s="5"/>
      <c r="F24" s="5"/>
      <c r="G24" s="5"/>
      <c r="H24" s="56"/>
      <c r="I24" s="97"/>
      <c r="J24" s="177"/>
      <c r="K24" s="98"/>
      <c r="L24" s="99"/>
      <c r="M24" s="173"/>
      <c r="N24" s="174"/>
      <c r="O24" s="174"/>
      <c r="P24" s="175"/>
      <c r="Q24" s="97"/>
      <c r="R24" s="177"/>
      <c r="S24" s="98"/>
      <c r="T24" s="99"/>
      <c r="U24" s="173"/>
      <c r="V24" s="174"/>
      <c r="W24" s="174"/>
      <c r="X24" s="175"/>
      <c r="Y24" s="87" t="str">
        <f t="shared" si="7"/>
        <v/>
      </c>
      <c r="Z24" s="23" t="str">
        <f t="shared" si="8"/>
        <v/>
      </c>
      <c r="AA24" s="23" t="b">
        <f>IF(H24&lt;&gt;"",H24&amp;COUNTIF(H16:H24,H24))</f>
        <v>0</v>
      </c>
      <c r="AB24" s="29" t="str">
        <f t="shared" si="9"/>
        <v/>
      </c>
      <c r="AC24" s="9" t="str">
        <f t="shared" si="10"/>
        <v/>
      </c>
      <c r="AD24" s="10" t="str">
        <f t="shared" si="11"/>
        <v/>
      </c>
      <c r="AE24" s="10" t="str">
        <f t="shared" si="12"/>
        <v/>
      </c>
      <c r="AF24" s="10" t="str">
        <f t="shared" si="13"/>
        <v/>
      </c>
      <c r="AG24" s="9" t="str">
        <f t="shared" si="14"/>
        <v/>
      </c>
      <c r="AH24" s="9"/>
      <c r="AI24" s="9" t="str">
        <f t="shared" si="15"/>
        <v/>
      </c>
      <c r="AJ24" s="30" t="str">
        <f t="shared" si="16"/>
        <v/>
      </c>
    </row>
    <row r="25" spans="1:36" ht="25.2" customHeight="1" x14ac:dyDescent="0.2">
      <c r="A25" s="90"/>
      <c r="B25" s="91" t="s">
        <v>49</v>
      </c>
      <c r="C25" s="5"/>
      <c r="D25" s="5"/>
      <c r="E25" s="5"/>
      <c r="F25" s="5"/>
      <c r="G25" s="5"/>
      <c r="H25" s="56"/>
      <c r="I25" s="97"/>
      <c r="J25" s="177"/>
      <c r="K25" s="98"/>
      <c r="L25" s="99"/>
      <c r="M25" s="173"/>
      <c r="N25" s="174"/>
      <c r="O25" s="174"/>
      <c r="P25" s="175"/>
      <c r="Q25" s="97"/>
      <c r="R25" s="177"/>
      <c r="S25" s="98"/>
      <c r="T25" s="99"/>
      <c r="U25" s="173"/>
      <c r="V25" s="174"/>
      <c r="W25" s="174"/>
      <c r="X25" s="175"/>
      <c r="Y25" s="87" t="str">
        <f t="shared" si="7"/>
        <v/>
      </c>
      <c r="Z25" s="23" t="str">
        <f t="shared" si="8"/>
        <v/>
      </c>
      <c r="AA25" s="23" t="b">
        <f>IF(H25&lt;&gt;"",H25&amp;COUNTIF(H16:H25,H25))</f>
        <v>0</v>
      </c>
      <c r="AB25" s="29" t="str">
        <f t="shared" si="9"/>
        <v/>
      </c>
      <c r="AC25" s="9" t="str">
        <f t="shared" si="10"/>
        <v/>
      </c>
      <c r="AD25" s="10" t="str">
        <f t="shared" si="11"/>
        <v/>
      </c>
      <c r="AE25" s="10" t="str">
        <f t="shared" si="12"/>
        <v/>
      </c>
      <c r="AF25" s="10" t="str">
        <f t="shared" si="13"/>
        <v/>
      </c>
      <c r="AG25" s="9" t="str">
        <f t="shared" si="14"/>
        <v/>
      </c>
      <c r="AH25" s="9"/>
      <c r="AI25" s="9" t="str">
        <f t="shared" si="15"/>
        <v/>
      </c>
      <c r="AJ25" s="30" t="str">
        <f t="shared" si="16"/>
        <v/>
      </c>
    </row>
    <row r="26" spans="1:36" ht="25.2" customHeight="1" x14ac:dyDescent="0.2">
      <c r="A26" s="90"/>
      <c r="B26" s="91" t="s">
        <v>50</v>
      </c>
      <c r="C26" s="5"/>
      <c r="D26" s="5"/>
      <c r="E26" s="5"/>
      <c r="F26" s="5"/>
      <c r="G26" s="5"/>
      <c r="H26" s="56"/>
      <c r="I26" s="97"/>
      <c r="J26" s="177"/>
      <c r="K26" s="98"/>
      <c r="L26" s="99"/>
      <c r="M26" s="173"/>
      <c r="N26" s="174"/>
      <c r="O26" s="174"/>
      <c r="P26" s="175"/>
      <c r="Q26" s="97"/>
      <c r="R26" s="177"/>
      <c r="S26" s="98"/>
      <c r="T26" s="99"/>
      <c r="U26" s="173"/>
      <c r="V26" s="174"/>
      <c r="W26" s="174"/>
      <c r="X26" s="175"/>
      <c r="Y26" s="87" t="str">
        <f t="shared" si="7"/>
        <v/>
      </c>
      <c r="Z26" s="23" t="str">
        <f t="shared" si="8"/>
        <v/>
      </c>
      <c r="AA26" s="23" t="b">
        <f>IF(H26&lt;&gt;"",H26&amp;COUNTIF(H16:H26,H26))</f>
        <v>0</v>
      </c>
      <c r="AB26" s="29" t="str">
        <f t="shared" si="9"/>
        <v/>
      </c>
      <c r="AC26" s="9" t="str">
        <f t="shared" si="10"/>
        <v/>
      </c>
      <c r="AD26" s="10" t="str">
        <f t="shared" si="11"/>
        <v/>
      </c>
      <c r="AE26" s="10" t="str">
        <f t="shared" si="12"/>
        <v/>
      </c>
      <c r="AF26" s="10" t="str">
        <f t="shared" si="13"/>
        <v/>
      </c>
      <c r="AG26" s="9" t="str">
        <f t="shared" si="14"/>
        <v/>
      </c>
      <c r="AH26" s="9"/>
      <c r="AI26" s="9" t="str">
        <f t="shared" si="15"/>
        <v/>
      </c>
      <c r="AJ26" s="30" t="str">
        <f t="shared" si="16"/>
        <v/>
      </c>
    </row>
    <row r="27" spans="1:36" ht="25.2" customHeight="1" x14ac:dyDescent="0.2">
      <c r="A27" s="90"/>
      <c r="B27" s="91" t="s">
        <v>51</v>
      </c>
      <c r="C27" s="5"/>
      <c r="D27" s="5"/>
      <c r="E27" s="5"/>
      <c r="F27" s="5"/>
      <c r="G27" s="5"/>
      <c r="H27" s="56"/>
      <c r="I27" s="97"/>
      <c r="J27" s="177"/>
      <c r="K27" s="98"/>
      <c r="L27" s="99"/>
      <c r="M27" s="173"/>
      <c r="N27" s="174"/>
      <c r="O27" s="174"/>
      <c r="P27" s="175"/>
      <c r="Q27" s="97"/>
      <c r="R27" s="177"/>
      <c r="S27" s="98"/>
      <c r="T27" s="99"/>
      <c r="U27" s="173"/>
      <c r="V27" s="174"/>
      <c r="W27" s="174"/>
      <c r="X27" s="175"/>
      <c r="Y27" s="87" t="str">
        <f t="shared" si="7"/>
        <v/>
      </c>
      <c r="Z27" s="23" t="str">
        <f t="shared" si="8"/>
        <v/>
      </c>
      <c r="AA27" s="23" t="b">
        <f>IF(H27&lt;&gt;"",H27&amp;COUNTIF(H16:H27,H27))</f>
        <v>0</v>
      </c>
      <c r="AB27" s="29" t="str">
        <f t="shared" si="9"/>
        <v/>
      </c>
      <c r="AC27" s="9" t="str">
        <f t="shared" si="10"/>
        <v/>
      </c>
      <c r="AD27" s="10" t="str">
        <f t="shared" si="11"/>
        <v/>
      </c>
      <c r="AE27" s="10" t="str">
        <f t="shared" si="12"/>
        <v/>
      </c>
      <c r="AF27" s="10" t="str">
        <f t="shared" si="13"/>
        <v/>
      </c>
      <c r="AG27" s="9" t="str">
        <f t="shared" si="14"/>
        <v/>
      </c>
      <c r="AH27" s="9"/>
      <c r="AI27" s="9" t="str">
        <f t="shared" si="15"/>
        <v/>
      </c>
      <c r="AJ27" s="30" t="str">
        <f t="shared" si="16"/>
        <v/>
      </c>
    </row>
    <row r="28" spans="1:36" ht="25.2" customHeight="1" x14ac:dyDescent="0.2">
      <c r="A28" s="90"/>
      <c r="B28" s="91" t="s">
        <v>52</v>
      </c>
      <c r="C28" s="5"/>
      <c r="D28" s="5"/>
      <c r="E28" s="5"/>
      <c r="F28" s="5"/>
      <c r="G28" s="5"/>
      <c r="H28" s="56"/>
      <c r="I28" s="97"/>
      <c r="J28" s="177"/>
      <c r="K28" s="98"/>
      <c r="L28" s="99"/>
      <c r="M28" s="173"/>
      <c r="N28" s="174"/>
      <c r="O28" s="174"/>
      <c r="P28" s="175"/>
      <c r="Q28" s="97"/>
      <c r="R28" s="177"/>
      <c r="S28" s="98"/>
      <c r="T28" s="99"/>
      <c r="U28" s="173"/>
      <c r="V28" s="174"/>
      <c r="W28" s="174"/>
      <c r="X28" s="175"/>
      <c r="Y28" s="87" t="str">
        <f t="shared" si="7"/>
        <v/>
      </c>
      <c r="Z28" s="23" t="str">
        <f t="shared" si="8"/>
        <v/>
      </c>
      <c r="AA28" s="23" t="b">
        <f>IF(H28&lt;&gt;"",H28&amp;COUNTIF(H16:H28,H28))</f>
        <v>0</v>
      </c>
      <c r="AB28" s="29" t="str">
        <f t="shared" si="9"/>
        <v/>
      </c>
      <c r="AC28" s="9" t="str">
        <f t="shared" si="10"/>
        <v/>
      </c>
      <c r="AD28" s="10" t="str">
        <f t="shared" si="11"/>
        <v/>
      </c>
      <c r="AE28" s="10" t="str">
        <f t="shared" si="12"/>
        <v/>
      </c>
      <c r="AF28" s="10" t="str">
        <f t="shared" si="13"/>
        <v/>
      </c>
      <c r="AG28" s="9" t="str">
        <f t="shared" si="14"/>
        <v/>
      </c>
      <c r="AH28" s="9"/>
      <c r="AI28" s="9" t="str">
        <f t="shared" si="15"/>
        <v/>
      </c>
      <c r="AJ28" s="30" t="str">
        <f t="shared" si="16"/>
        <v/>
      </c>
    </row>
    <row r="29" spans="1:36" ht="25.2" customHeight="1" x14ac:dyDescent="0.2">
      <c r="A29" s="90"/>
      <c r="B29" s="91" t="s">
        <v>53</v>
      </c>
      <c r="C29" s="5"/>
      <c r="D29" s="5"/>
      <c r="E29" s="5"/>
      <c r="F29" s="5"/>
      <c r="G29" s="5"/>
      <c r="H29" s="56"/>
      <c r="I29" s="97"/>
      <c r="J29" s="177"/>
      <c r="K29" s="98"/>
      <c r="L29" s="99"/>
      <c r="M29" s="173"/>
      <c r="N29" s="174"/>
      <c r="O29" s="174"/>
      <c r="P29" s="175"/>
      <c r="Q29" s="97"/>
      <c r="R29" s="177"/>
      <c r="S29" s="98"/>
      <c r="T29" s="99"/>
      <c r="U29" s="173"/>
      <c r="V29" s="174"/>
      <c r="W29" s="174"/>
      <c r="X29" s="175"/>
      <c r="Y29" s="87" t="str">
        <f t="shared" si="7"/>
        <v/>
      </c>
      <c r="Z29" s="23" t="str">
        <f t="shared" si="8"/>
        <v/>
      </c>
      <c r="AA29" s="23" t="b">
        <f>IF(H29&lt;&gt;"",H29&amp;COUNTIF(H16:H29,H29))</f>
        <v>0</v>
      </c>
      <c r="AB29" s="29" t="str">
        <f t="shared" si="9"/>
        <v/>
      </c>
      <c r="AC29" s="9" t="str">
        <f t="shared" si="10"/>
        <v/>
      </c>
      <c r="AD29" s="10" t="str">
        <f t="shared" si="11"/>
        <v/>
      </c>
      <c r="AE29" s="10" t="str">
        <f t="shared" si="12"/>
        <v/>
      </c>
      <c r="AF29" s="10" t="str">
        <f t="shared" si="13"/>
        <v/>
      </c>
      <c r="AG29" s="9" t="str">
        <f t="shared" si="14"/>
        <v/>
      </c>
      <c r="AH29" s="9"/>
      <c r="AI29" s="9" t="str">
        <f t="shared" si="15"/>
        <v/>
      </c>
      <c r="AJ29" s="30" t="str">
        <f t="shared" si="16"/>
        <v/>
      </c>
    </row>
    <row r="30" spans="1:36" ht="25.2" customHeight="1" x14ac:dyDescent="0.2">
      <c r="A30" s="90"/>
      <c r="B30" s="91" t="s">
        <v>54</v>
      </c>
      <c r="C30" s="5"/>
      <c r="D30" s="5"/>
      <c r="E30" s="5"/>
      <c r="F30" s="5"/>
      <c r="G30" s="5"/>
      <c r="H30" s="56"/>
      <c r="I30" s="97"/>
      <c r="J30" s="177"/>
      <c r="K30" s="98"/>
      <c r="L30" s="99"/>
      <c r="M30" s="173"/>
      <c r="N30" s="174"/>
      <c r="O30" s="174"/>
      <c r="P30" s="175"/>
      <c r="Q30" s="97"/>
      <c r="R30" s="177"/>
      <c r="S30" s="98"/>
      <c r="T30" s="99"/>
      <c r="U30" s="173"/>
      <c r="V30" s="174"/>
      <c r="W30" s="174"/>
      <c r="X30" s="175"/>
      <c r="Y30" s="87" t="str">
        <f t="shared" si="7"/>
        <v/>
      </c>
      <c r="Z30" s="23" t="str">
        <f t="shared" si="8"/>
        <v/>
      </c>
      <c r="AA30" s="23" t="b">
        <f>IF(H30&lt;&gt;"",H30&amp;COUNTIF(H16:H30,H30))</f>
        <v>0</v>
      </c>
      <c r="AB30" s="29" t="str">
        <f t="shared" si="9"/>
        <v/>
      </c>
      <c r="AC30" s="9" t="str">
        <f t="shared" si="10"/>
        <v/>
      </c>
      <c r="AD30" s="10" t="str">
        <f t="shared" si="11"/>
        <v/>
      </c>
      <c r="AE30" s="10" t="str">
        <f t="shared" si="12"/>
        <v/>
      </c>
      <c r="AF30" s="10" t="str">
        <f t="shared" si="13"/>
        <v/>
      </c>
      <c r="AG30" s="9" t="str">
        <f t="shared" si="14"/>
        <v/>
      </c>
      <c r="AH30" s="9"/>
      <c r="AI30" s="9" t="str">
        <f t="shared" si="15"/>
        <v/>
      </c>
      <c r="AJ30" s="30" t="str">
        <f t="shared" si="16"/>
        <v/>
      </c>
    </row>
    <row r="31" spans="1:36" ht="25.2" customHeight="1" x14ac:dyDescent="0.2">
      <c r="A31" s="90"/>
      <c r="B31" s="91" t="s">
        <v>55</v>
      </c>
      <c r="C31" s="5"/>
      <c r="D31" s="5"/>
      <c r="E31" s="5"/>
      <c r="F31" s="5"/>
      <c r="G31" s="5"/>
      <c r="H31" s="56"/>
      <c r="I31" s="97"/>
      <c r="J31" s="177"/>
      <c r="K31" s="98"/>
      <c r="L31" s="99"/>
      <c r="M31" s="173"/>
      <c r="N31" s="174"/>
      <c r="O31" s="174"/>
      <c r="P31" s="175"/>
      <c r="Q31" s="97"/>
      <c r="R31" s="177"/>
      <c r="S31" s="98"/>
      <c r="T31" s="99"/>
      <c r="U31" s="173"/>
      <c r="V31" s="174"/>
      <c r="W31" s="174"/>
      <c r="X31" s="175"/>
      <c r="Y31" s="87" t="str">
        <f t="shared" ref="Y31:Y33" si="17">IF(AC31="","",COUNTA(I31,Q31))</f>
        <v/>
      </c>
      <c r="Z31" s="23" t="str">
        <f t="shared" si="8"/>
        <v/>
      </c>
      <c r="AA31" s="23" t="b">
        <f>IF(H31&lt;&gt;"",H31&amp;COUNTIF(H16:H31,H31))</f>
        <v>0</v>
      </c>
      <c r="AB31" s="29" t="str">
        <f t="shared" si="9"/>
        <v/>
      </c>
      <c r="AC31" s="9" t="str">
        <f t="shared" si="10"/>
        <v/>
      </c>
      <c r="AD31" s="10" t="str">
        <f t="shared" si="11"/>
        <v/>
      </c>
      <c r="AE31" s="10" t="str">
        <f t="shared" si="12"/>
        <v/>
      </c>
      <c r="AF31" s="10" t="str">
        <f t="shared" si="13"/>
        <v/>
      </c>
      <c r="AG31" s="9" t="str">
        <f t="shared" si="14"/>
        <v/>
      </c>
      <c r="AH31" s="9"/>
      <c r="AI31" s="9" t="str">
        <f t="shared" si="15"/>
        <v/>
      </c>
      <c r="AJ31" s="30" t="str">
        <f t="shared" si="16"/>
        <v/>
      </c>
    </row>
    <row r="32" spans="1:36" ht="25.2" customHeight="1" x14ac:dyDescent="0.2">
      <c r="A32" s="90"/>
      <c r="B32" s="91" t="s">
        <v>56</v>
      </c>
      <c r="C32" s="5"/>
      <c r="D32" s="5"/>
      <c r="E32" s="5"/>
      <c r="F32" s="5"/>
      <c r="G32" s="5"/>
      <c r="H32" s="56"/>
      <c r="I32" s="97"/>
      <c r="J32" s="177"/>
      <c r="K32" s="98"/>
      <c r="L32" s="99"/>
      <c r="M32" s="173"/>
      <c r="N32" s="174"/>
      <c r="O32" s="174"/>
      <c r="P32" s="175"/>
      <c r="Q32" s="97"/>
      <c r="R32" s="177"/>
      <c r="S32" s="98"/>
      <c r="T32" s="99"/>
      <c r="U32" s="173"/>
      <c r="V32" s="174"/>
      <c r="W32" s="174"/>
      <c r="X32" s="175"/>
      <c r="Y32" s="87" t="str">
        <f t="shared" si="17"/>
        <v/>
      </c>
      <c r="Z32" s="23" t="str">
        <f t="shared" si="8"/>
        <v/>
      </c>
      <c r="AA32" s="23" t="b">
        <f>IF(H32&lt;&gt;"",H32&amp;COUNTIF(H16:H32,H32))</f>
        <v>0</v>
      </c>
      <c r="AB32" s="29" t="str">
        <f t="shared" si="9"/>
        <v/>
      </c>
      <c r="AC32" s="9" t="str">
        <f t="shared" si="10"/>
        <v/>
      </c>
      <c r="AD32" s="10" t="str">
        <f t="shared" si="11"/>
        <v/>
      </c>
      <c r="AE32" s="10" t="str">
        <f t="shared" si="12"/>
        <v/>
      </c>
      <c r="AF32" s="10" t="str">
        <f t="shared" si="13"/>
        <v/>
      </c>
      <c r="AG32" s="9" t="str">
        <f t="shared" si="14"/>
        <v/>
      </c>
      <c r="AH32" s="9"/>
      <c r="AI32" s="9" t="str">
        <f t="shared" si="15"/>
        <v/>
      </c>
      <c r="AJ32" s="30" t="str">
        <f t="shared" si="16"/>
        <v/>
      </c>
    </row>
    <row r="33" spans="1:37" ht="25.2" customHeight="1" x14ac:dyDescent="0.2">
      <c r="A33" s="90"/>
      <c r="B33" s="91" t="s">
        <v>82</v>
      </c>
      <c r="C33" s="5"/>
      <c r="D33" s="5"/>
      <c r="E33" s="5"/>
      <c r="F33" s="5"/>
      <c r="G33" s="5"/>
      <c r="H33" s="56"/>
      <c r="I33" s="97"/>
      <c r="J33" s="177"/>
      <c r="K33" s="98"/>
      <c r="L33" s="99"/>
      <c r="M33" s="173"/>
      <c r="N33" s="174"/>
      <c r="O33" s="174"/>
      <c r="P33" s="175"/>
      <c r="Q33" s="97"/>
      <c r="R33" s="177"/>
      <c r="S33" s="98"/>
      <c r="T33" s="99"/>
      <c r="U33" s="173"/>
      <c r="V33" s="174"/>
      <c r="W33" s="174"/>
      <c r="X33" s="175"/>
      <c r="Y33" s="87" t="str">
        <f t="shared" si="17"/>
        <v/>
      </c>
      <c r="Z33" s="23" t="str">
        <f t="shared" si="8"/>
        <v/>
      </c>
      <c r="AA33" s="23" t="b">
        <f>IF(H33&lt;&gt;"",H33&amp;COUNTIF(H16:H33,H33))</f>
        <v>0</v>
      </c>
      <c r="AB33" s="29" t="str">
        <f t="shared" si="9"/>
        <v/>
      </c>
      <c r="AC33" s="9" t="str">
        <f t="shared" si="10"/>
        <v/>
      </c>
      <c r="AD33" s="10" t="str">
        <f t="shared" si="11"/>
        <v/>
      </c>
      <c r="AE33" s="10" t="str">
        <f t="shared" si="12"/>
        <v/>
      </c>
      <c r="AF33" s="10" t="str">
        <f t="shared" si="13"/>
        <v/>
      </c>
      <c r="AG33" s="9" t="str">
        <f t="shared" si="14"/>
        <v/>
      </c>
      <c r="AH33" s="9"/>
      <c r="AI33" s="9" t="str">
        <f t="shared" si="15"/>
        <v/>
      </c>
      <c r="AJ33" s="30" t="str">
        <f t="shared" si="16"/>
        <v/>
      </c>
    </row>
    <row r="34" spans="1:37" ht="25.2" customHeight="1" x14ac:dyDescent="0.2">
      <c r="A34" s="90"/>
      <c r="B34" s="91" t="s">
        <v>1525</v>
      </c>
      <c r="C34" s="5"/>
      <c r="D34" s="5"/>
      <c r="E34" s="5"/>
      <c r="F34" s="5"/>
      <c r="G34" s="5"/>
      <c r="H34" s="56"/>
      <c r="I34" s="97"/>
      <c r="J34" s="177"/>
      <c r="K34" s="98"/>
      <c r="L34" s="99"/>
      <c r="M34" s="173"/>
      <c r="N34" s="174"/>
      <c r="O34" s="174"/>
      <c r="P34" s="175"/>
      <c r="Q34" s="97"/>
      <c r="R34" s="177"/>
      <c r="S34" s="98"/>
      <c r="T34" s="99"/>
      <c r="U34" s="173"/>
      <c r="V34" s="174"/>
      <c r="W34" s="174"/>
      <c r="X34" s="175"/>
      <c r="Y34" s="87" t="str">
        <f t="shared" ref="Y34:Y39" si="18">IF(AC34="","",COUNTA(I34,Q34))</f>
        <v/>
      </c>
      <c r="Z34" s="23" t="str">
        <f t="shared" ref="Z34:Z37" si="19">IF(Y34="","",VALUE(Y34&amp;G34))</f>
        <v/>
      </c>
      <c r="AA34" s="23" t="b">
        <f>IF(H34&lt;&gt;"",H34&amp;COUNTIF(H16:H34,H34))</f>
        <v>0</v>
      </c>
      <c r="AB34" s="29" t="str">
        <f t="shared" si="9"/>
        <v/>
      </c>
      <c r="AC34" s="9" t="str">
        <f t="shared" si="10"/>
        <v/>
      </c>
      <c r="AD34" s="10" t="str">
        <f t="shared" si="11"/>
        <v/>
      </c>
      <c r="AE34" s="10" t="str">
        <f t="shared" si="12"/>
        <v/>
      </c>
      <c r="AF34" s="10" t="str">
        <f t="shared" si="13"/>
        <v/>
      </c>
      <c r="AG34" s="9" t="str">
        <f t="shared" si="14"/>
        <v/>
      </c>
      <c r="AH34" s="9"/>
      <c r="AI34" s="9" t="str">
        <f t="shared" si="15"/>
        <v/>
      </c>
      <c r="AJ34" s="30" t="str">
        <f t="shared" si="16"/>
        <v/>
      </c>
    </row>
    <row r="35" spans="1:37" ht="25.2" customHeight="1" x14ac:dyDescent="0.2">
      <c r="A35" s="90"/>
      <c r="B35" s="91" t="s">
        <v>1526</v>
      </c>
      <c r="C35" s="5"/>
      <c r="D35" s="5"/>
      <c r="E35" s="5"/>
      <c r="F35" s="5"/>
      <c r="G35" s="5"/>
      <c r="H35" s="56"/>
      <c r="I35" s="97"/>
      <c r="J35" s="177"/>
      <c r="K35" s="98"/>
      <c r="L35" s="99"/>
      <c r="M35" s="173"/>
      <c r="N35" s="174"/>
      <c r="O35" s="174"/>
      <c r="P35" s="175"/>
      <c r="Q35" s="97"/>
      <c r="R35" s="177"/>
      <c r="S35" s="98"/>
      <c r="T35" s="99"/>
      <c r="U35" s="173"/>
      <c r="V35" s="174"/>
      <c r="W35" s="174"/>
      <c r="X35" s="175"/>
      <c r="Y35" s="87" t="str">
        <f t="shared" si="18"/>
        <v/>
      </c>
      <c r="Z35" s="23" t="str">
        <f t="shared" si="19"/>
        <v/>
      </c>
      <c r="AA35" s="23" t="b">
        <f>IF(H35&lt;&gt;"",H35&amp;COUNTIF(H16:H35,H35))</f>
        <v>0</v>
      </c>
      <c r="AB35" s="29" t="str">
        <f t="shared" si="9"/>
        <v/>
      </c>
      <c r="AC35" s="9" t="str">
        <f t="shared" si="10"/>
        <v/>
      </c>
      <c r="AD35" s="10" t="str">
        <f t="shared" si="11"/>
        <v/>
      </c>
      <c r="AE35" s="10" t="str">
        <f t="shared" si="12"/>
        <v/>
      </c>
      <c r="AF35" s="10" t="str">
        <f t="shared" si="13"/>
        <v/>
      </c>
      <c r="AG35" s="9" t="str">
        <f t="shared" si="14"/>
        <v/>
      </c>
      <c r="AH35" s="9"/>
      <c r="AI35" s="9" t="str">
        <f t="shared" si="15"/>
        <v/>
      </c>
      <c r="AJ35" s="30" t="str">
        <f t="shared" si="16"/>
        <v/>
      </c>
    </row>
    <row r="36" spans="1:37" ht="25.2" customHeight="1" x14ac:dyDescent="0.2">
      <c r="A36" s="90"/>
      <c r="B36" s="91" t="s">
        <v>1527</v>
      </c>
      <c r="C36" s="5"/>
      <c r="D36" s="5"/>
      <c r="E36" s="5"/>
      <c r="F36" s="5"/>
      <c r="G36" s="5"/>
      <c r="H36" s="56"/>
      <c r="I36" s="97"/>
      <c r="J36" s="177"/>
      <c r="K36" s="98"/>
      <c r="L36" s="99"/>
      <c r="M36" s="173"/>
      <c r="N36" s="174"/>
      <c r="O36" s="174"/>
      <c r="P36" s="175"/>
      <c r="Q36" s="97"/>
      <c r="R36" s="177"/>
      <c r="S36" s="98"/>
      <c r="T36" s="99"/>
      <c r="U36" s="173"/>
      <c r="V36" s="174"/>
      <c r="W36" s="174"/>
      <c r="X36" s="175"/>
      <c r="Y36" s="87" t="str">
        <f t="shared" si="18"/>
        <v/>
      </c>
      <c r="Z36" s="23" t="str">
        <f t="shared" si="19"/>
        <v/>
      </c>
      <c r="AA36" s="23" t="b">
        <f>IF(H36&lt;&gt;"",H36&amp;COUNTIF(H16:H36,H36))</f>
        <v>0</v>
      </c>
      <c r="AB36" s="29" t="str">
        <f t="shared" si="9"/>
        <v/>
      </c>
      <c r="AC36" s="9" t="str">
        <f t="shared" si="10"/>
        <v/>
      </c>
      <c r="AD36" s="10" t="str">
        <f t="shared" si="11"/>
        <v/>
      </c>
      <c r="AE36" s="10" t="str">
        <f t="shared" si="12"/>
        <v/>
      </c>
      <c r="AF36" s="10" t="str">
        <f t="shared" si="13"/>
        <v/>
      </c>
      <c r="AG36" s="9" t="str">
        <f t="shared" si="14"/>
        <v/>
      </c>
      <c r="AH36" s="9"/>
      <c r="AI36" s="9" t="str">
        <f t="shared" si="15"/>
        <v/>
      </c>
      <c r="AJ36" s="30" t="str">
        <f t="shared" si="16"/>
        <v/>
      </c>
    </row>
    <row r="37" spans="1:37" ht="25.2" customHeight="1" x14ac:dyDescent="0.2">
      <c r="A37" s="90"/>
      <c r="B37" s="91" t="s">
        <v>1528</v>
      </c>
      <c r="C37" s="5"/>
      <c r="D37" s="5"/>
      <c r="E37" s="5"/>
      <c r="F37" s="5"/>
      <c r="G37" s="5"/>
      <c r="H37" s="56"/>
      <c r="I37" s="97"/>
      <c r="J37" s="177"/>
      <c r="K37" s="98"/>
      <c r="L37" s="99"/>
      <c r="M37" s="173"/>
      <c r="N37" s="174"/>
      <c r="O37" s="174"/>
      <c r="P37" s="175"/>
      <c r="Q37" s="97"/>
      <c r="R37" s="177"/>
      <c r="S37" s="98"/>
      <c r="T37" s="99"/>
      <c r="U37" s="173"/>
      <c r="V37" s="174"/>
      <c r="W37" s="174"/>
      <c r="X37" s="175"/>
      <c r="Y37" s="87" t="str">
        <f t="shared" si="18"/>
        <v/>
      </c>
      <c r="Z37" s="23" t="str">
        <f t="shared" si="19"/>
        <v/>
      </c>
      <c r="AA37" s="23" t="b">
        <f>IF(H37&lt;&gt;"",H37&amp;COUNTIF(H16:H37,H37))</f>
        <v>0</v>
      </c>
      <c r="AB37" s="29" t="str">
        <f t="shared" si="9"/>
        <v/>
      </c>
      <c r="AC37" s="9" t="str">
        <f t="shared" si="10"/>
        <v/>
      </c>
      <c r="AD37" s="10" t="str">
        <f t="shared" si="11"/>
        <v/>
      </c>
      <c r="AE37" s="10" t="str">
        <f t="shared" si="12"/>
        <v/>
      </c>
      <c r="AF37" s="10" t="str">
        <f t="shared" si="13"/>
        <v/>
      </c>
      <c r="AG37" s="9" t="str">
        <f t="shared" si="14"/>
        <v/>
      </c>
      <c r="AH37" s="9"/>
      <c r="AI37" s="9" t="str">
        <f t="shared" si="15"/>
        <v/>
      </c>
      <c r="AJ37" s="30" t="str">
        <f t="shared" si="16"/>
        <v/>
      </c>
    </row>
    <row r="38" spans="1:37" ht="25.2" customHeight="1" x14ac:dyDescent="0.2">
      <c r="A38" s="90"/>
      <c r="B38" s="91" t="s">
        <v>1529</v>
      </c>
      <c r="C38" s="5"/>
      <c r="D38" s="5"/>
      <c r="E38" s="5"/>
      <c r="F38" s="5"/>
      <c r="G38" s="5"/>
      <c r="H38" s="56"/>
      <c r="I38" s="97"/>
      <c r="J38" s="177"/>
      <c r="K38" s="98"/>
      <c r="L38" s="99"/>
      <c r="M38" s="173"/>
      <c r="N38" s="174"/>
      <c r="O38" s="174"/>
      <c r="P38" s="175"/>
      <c r="Q38" s="97"/>
      <c r="R38" s="177"/>
      <c r="S38" s="98"/>
      <c r="T38" s="99"/>
      <c r="U38" s="173"/>
      <c r="V38" s="174"/>
      <c r="W38" s="174"/>
      <c r="X38" s="175"/>
      <c r="Y38" s="87" t="str">
        <f t="shared" si="18"/>
        <v/>
      </c>
      <c r="Z38" s="23" t="str">
        <f t="shared" si="8"/>
        <v/>
      </c>
      <c r="AA38" s="23" t="b">
        <f>IF(H38&lt;&gt;"",H38&amp;COUNTIF(H16:H38,H38))</f>
        <v>0</v>
      </c>
      <c r="AB38" s="29" t="str">
        <f t="shared" si="9"/>
        <v/>
      </c>
      <c r="AC38" s="9" t="str">
        <f t="shared" si="10"/>
        <v/>
      </c>
      <c r="AD38" s="10" t="str">
        <f t="shared" si="11"/>
        <v/>
      </c>
      <c r="AE38" s="10" t="str">
        <f t="shared" si="12"/>
        <v/>
      </c>
      <c r="AF38" s="10" t="str">
        <f t="shared" si="13"/>
        <v/>
      </c>
      <c r="AG38" s="9" t="str">
        <f t="shared" si="14"/>
        <v/>
      </c>
      <c r="AH38" s="9"/>
      <c r="AI38" s="9" t="str">
        <f t="shared" si="15"/>
        <v/>
      </c>
      <c r="AJ38" s="30" t="str">
        <f t="shared" si="16"/>
        <v/>
      </c>
    </row>
    <row r="39" spans="1:37" ht="25.2" customHeight="1" thickBot="1" x14ac:dyDescent="0.25">
      <c r="A39" s="90"/>
      <c r="B39" s="91" t="s">
        <v>1530</v>
      </c>
      <c r="C39" s="5"/>
      <c r="D39" s="5"/>
      <c r="E39" s="5"/>
      <c r="F39" s="5"/>
      <c r="G39" s="5"/>
      <c r="H39" s="56"/>
      <c r="I39" s="97"/>
      <c r="J39" s="177"/>
      <c r="K39" s="98"/>
      <c r="L39" s="99"/>
      <c r="M39" s="173"/>
      <c r="N39" s="174"/>
      <c r="O39" s="174"/>
      <c r="P39" s="175"/>
      <c r="Q39" s="97"/>
      <c r="R39" s="177"/>
      <c r="S39" s="98"/>
      <c r="T39" s="99"/>
      <c r="U39" s="173"/>
      <c r="V39" s="174"/>
      <c r="W39" s="174"/>
      <c r="X39" s="175"/>
      <c r="Y39" s="87" t="str">
        <f t="shared" si="18"/>
        <v/>
      </c>
      <c r="Z39" s="23" t="str">
        <f t="shared" si="8"/>
        <v/>
      </c>
      <c r="AA39" s="23" t="b">
        <f>IF(H39&lt;&gt;"",H39&amp;COUNTIF(H16:H39,H39))</f>
        <v>0</v>
      </c>
      <c r="AB39" s="32" t="str">
        <f t="shared" si="9"/>
        <v/>
      </c>
      <c r="AC39" s="33" t="str">
        <f t="shared" si="10"/>
        <v/>
      </c>
      <c r="AD39" s="34" t="str">
        <f t="shared" si="11"/>
        <v/>
      </c>
      <c r="AE39" s="34" t="str">
        <f t="shared" si="12"/>
        <v/>
      </c>
      <c r="AF39" s="34" t="str">
        <f t="shared" si="13"/>
        <v/>
      </c>
      <c r="AG39" s="33" t="str">
        <f t="shared" si="14"/>
        <v/>
      </c>
      <c r="AH39" s="33"/>
      <c r="AI39" s="63" t="str">
        <f t="shared" si="15"/>
        <v/>
      </c>
      <c r="AJ39" s="64" t="str">
        <f t="shared" si="16"/>
        <v/>
      </c>
    </row>
    <row r="40" spans="1:37" ht="13.5" hidden="1" customHeight="1" x14ac:dyDescent="0.2">
      <c r="AB40" s="35" t="s">
        <v>71</v>
      </c>
      <c r="AC40" s="36" t="s">
        <v>72</v>
      </c>
      <c r="AD40" s="36" t="s">
        <v>73</v>
      </c>
      <c r="AE40" s="36" t="s">
        <v>74</v>
      </c>
      <c r="AF40" s="36">
        <v>1</v>
      </c>
      <c r="AG40" s="36">
        <v>2</v>
      </c>
      <c r="AH40" s="36">
        <v>3</v>
      </c>
      <c r="AI40" s="36">
        <v>4</v>
      </c>
      <c r="AJ40" s="36">
        <v>5</v>
      </c>
      <c r="AK40" s="37">
        <v>6</v>
      </c>
    </row>
    <row r="41" spans="1:37" ht="13.5" hidden="1" customHeight="1" thickBot="1" x14ac:dyDescent="0.25">
      <c r="AA41" s="3" t="s">
        <v>1587</v>
      </c>
      <c r="AB41" s="31" t="str">
        <f>IF(COUNTIF($H$16:$H$39,"A")&gt;=4,286000+$B$7,"")</f>
        <v/>
      </c>
      <c r="AC41" s="38" t="str">
        <f>IF(AB41="","",$F$7&amp;"A")</f>
        <v/>
      </c>
      <c r="AD41" s="38" t="str">
        <f>IF(AB41="","",$I$7&amp;AA41)</f>
        <v/>
      </c>
      <c r="AE41" s="38" t="str">
        <f>IF(AB41="","","00000")</f>
        <v/>
      </c>
      <c r="AF41" s="38" t="str">
        <f>IF(ISERROR(VLOOKUP($AA41&amp;AF$40,$AA$16:$AB$39,2,FALSE))=TRUE,"",VLOOKUP($AA41&amp;AF$40,$AA$16:$AB$39,2,FALSE))</f>
        <v/>
      </c>
      <c r="AG41" s="38" t="str">
        <f t="shared" ref="AG41:AK44" si="20">IF(ISERROR(VLOOKUP($AA41&amp;AG$40,$AA$16:$AB$39,2,FALSE))=TRUE,"",VLOOKUP($AA41&amp;AG$40,$AA$16:$AB$39,2,FALSE))</f>
        <v/>
      </c>
      <c r="AH41" s="38" t="str">
        <f t="shared" si="20"/>
        <v/>
      </c>
      <c r="AI41" s="38" t="str">
        <f t="shared" si="20"/>
        <v/>
      </c>
      <c r="AJ41" s="38" t="str">
        <f t="shared" si="20"/>
        <v/>
      </c>
      <c r="AK41" s="38" t="str">
        <f t="shared" si="20"/>
        <v/>
      </c>
    </row>
    <row r="42" spans="1:37" ht="13.5" hidden="1" customHeight="1" thickBot="1" x14ac:dyDescent="0.25">
      <c r="A42" s="19" t="s">
        <v>89</v>
      </c>
      <c r="C42" s="19" t="s">
        <v>39</v>
      </c>
      <c r="D42" s="19" t="s">
        <v>59</v>
      </c>
      <c r="E42" s="62" t="s">
        <v>108</v>
      </c>
      <c r="F42" s="62" t="s">
        <v>108</v>
      </c>
      <c r="H42" s="6" t="s">
        <v>575</v>
      </c>
      <c r="I42" s="7" t="s">
        <v>576</v>
      </c>
      <c r="J42" s="7" t="s">
        <v>577</v>
      </c>
      <c r="K42" s="39" t="s">
        <v>578</v>
      </c>
      <c r="L42" s="16" t="s">
        <v>77</v>
      </c>
      <c r="M42" s="39" t="s">
        <v>78</v>
      </c>
      <c r="AA42" s="3" t="s">
        <v>1588</v>
      </c>
      <c r="AB42" s="31" t="str">
        <f>IF(COUNTIF($H$16:$H$39,"B")&gt;=4,286000+$B$7,"")</f>
        <v/>
      </c>
      <c r="AC42" s="38" t="str">
        <f>IF(AB42="","",$F$7&amp;"B")</f>
        <v/>
      </c>
      <c r="AD42" s="38" t="str">
        <f t="shared" ref="AD42:AD44" si="21">IF(AB42="","",$I$7&amp;AA42)</f>
        <v/>
      </c>
      <c r="AE42" s="38" t="str">
        <f>IF(AB42="","","00000")</f>
        <v/>
      </c>
      <c r="AF42" s="38" t="str">
        <f t="shared" ref="AF42:AF44" si="22">IF(ISERROR(VLOOKUP($AA42&amp;AF$40,$AA$16:$AB$39,2,FALSE))=TRUE,"",VLOOKUP($AA42&amp;AF$40,$AA$16:$AB$39,2,FALSE))</f>
        <v/>
      </c>
      <c r="AG42" s="38" t="str">
        <f t="shared" si="20"/>
        <v/>
      </c>
      <c r="AH42" s="38" t="str">
        <f t="shared" si="20"/>
        <v/>
      </c>
      <c r="AI42" s="38" t="str">
        <f t="shared" si="20"/>
        <v/>
      </c>
      <c r="AJ42" s="38" t="str">
        <f t="shared" si="20"/>
        <v/>
      </c>
      <c r="AK42" s="38" t="str">
        <f t="shared" si="20"/>
        <v/>
      </c>
    </row>
    <row r="43" spans="1:37" ht="13.5" hidden="1" customHeight="1" thickBot="1" x14ac:dyDescent="0.25">
      <c r="A43" s="109" t="s">
        <v>1587</v>
      </c>
      <c r="C43" s="51" t="s">
        <v>1137</v>
      </c>
      <c r="D43" s="61" t="s">
        <v>107</v>
      </c>
      <c r="E43" s="51">
        <v>10000000</v>
      </c>
      <c r="F43" s="51">
        <v>7</v>
      </c>
      <c r="H43" s="22">
        <v>1</v>
      </c>
      <c r="I43" s="11" t="s">
        <v>1531</v>
      </c>
      <c r="J43" s="40">
        <v>102</v>
      </c>
      <c r="K43" s="17" t="s">
        <v>1532</v>
      </c>
      <c r="L43" s="8"/>
      <c r="M43" s="18">
        <v>28</v>
      </c>
      <c r="N43" s="18"/>
      <c r="AA43" s="3" t="s">
        <v>1589</v>
      </c>
      <c r="AB43" s="31" t="str">
        <f>IF(COUNTIF($H$16:$H$39,"C")&gt;=4,286000+$B$7,"")</f>
        <v/>
      </c>
      <c r="AC43" s="38" t="str">
        <f>IF(AB43="","",$F$7&amp;"C")</f>
        <v/>
      </c>
      <c r="AD43" s="38" t="str">
        <f t="shared" si="21"/>
        <v/>
      </c>
      <c r="AE43" s="38" t="str">
        <f>IF(AB43="","","00000")</f>
        <v/>
      </c>
      <c r="AF43" s="38" t="str">
        <f t="shared" si="22"/>
        <v/>
      </c>
      <c r="AG43" s="38" t="str">
        <f t="shared" si="20"/>
        <v/>
      </c>
      <c r="AH43" s="38" t="str">
        <f t="shared" si="20"/>
        <v/>
      </c>
      <c r="AI43" s="38" t="str">
        <f t="shared" si="20"/>
        <v/>
      </c>
      <c r="AJ43" s="38" t="str">
        <f t="shared" si="20"/>
        <v/>
      </c>
      <c r="AK43" s="38" t="str">
        <f t="shared" si="20"/>
        <v/>
      </c>
    </row>
    <row r="44" spans="1:37" ht="13.5" hidden="1" customHeight="1" thickBot="1" x14ac:dyDescent="0.25">
      <c r="A44" s="109" t="s">
        <v>1588</v>
      </c>
      <c r="C44" s="113" t="s">
        <v>533</v>
      </c>
      <c r="D44" s="114" t="s">
        <v>394</v>
      </c>
      <c r="E44" s="113">
        <v>100000</v>
      </c>
      <c r="F44" s="113">
        <v>5</v>
      </c>
      <c r="H44" s="22">
        <v>2</v>
      </c>
      <c r="I44" s="11" t="s">
        <v>610</v>
      </c>
      <c r="J44" s="40">
        <v>104</v>
      </c>
      <c r="K44" s="17" t="s">
        <v>495</v>
      </c>
      <c r="L44" s="8"/>
      <c r="M44" s="18">
        <v>28</v>
      </c>
      <c r="N44" s="18"/>
      <c r="AA44" s="3" t="s">
        <v>1590</v>
      </c>
      <c r="AB44" s="31" t="str">
        <f>IF(COUNTIF($H$16:$H$39,"D")&gt;=4,286000+$B$7,"")</f>
        <v/>
      </c>
      <c r="AC44" s="38" t="str">
        <f>IF(AB44="","",$F$7&amp;"D")</f>
        <v/>
      </c>
      <c r="AD44" s="38" t="str">
        <f t="shared" si="21"/>
        <v/>
      </c>
      <c r="AE44" s="38" t="str">
        <f>IF(AB44="","","00000")</f>
        <v/>
      </c>
      <c r="AF44" s="38" t="str">
        <f t="shared" si="22"/>
        <v/>
      </c>
      <c r="AG44" s="38" t="str">
        <f t="shared" si="20"/>
        <v/>
      </c>
      <c r="AH44" s="38" t="str">
        <f t="shared" si="20"/>
        <v/>
      </c>
      <c r="AI44" s="38" t="str">
        <f t="shared" si="20"/>
        <v/>
      </c>
      <c r="AJ44" s="38" t="str">
        <f t="shared" si="20"/>
        <v/>
      </c>
      <c r="AK44" s="38" t="str">
        <f t="shared" si="20"/>
        <v/>
      </c>
    </row>
    <row r="45" spans="1:37" ht="13.5" hidden="1" customHeight="1" x14ac:dyDescent="0.2">
      <c r="A45" s="109" t="s">
        <v>1589</v>
      </c>
      <c r="C45" s="52" t="s">
        <v>534</v>
      </c>
      <c r="D45" s="54" t="s">
        <v>360</v>
      </c>
      <c r="E45" s="52">
        <v>100000</v>
      </c>
      <c r="F45" s="52">
        <v>5</v>
      </c>
      <c r="H45" s="22">
        <v>3</v>
      </c>
      <c r="I45" s="11" t="s">
        <v>611</v>
      </c>
      <c r="J45" s="40">
        <v>105</v>
      </c>
      <c r="K45" s="17" t="s">
        <v>496</v>
      </c>
      <c r="L45" s="8"/>
      <c r="M45" s="18">
        <v>28</v>
      </c>
      <c r="N45" s="18"/>
    </row>
    <row r="46" spans="1:37" ht="13.5" hidden="1" customHeight="1" x14ac:dyDescent="0.2">
      <c r="A46" s="21" t="s">
        <v>1590</v>
      </c>
      <c r="H46" s="22">
        <v>4</v>
      </c>
      <c r="I46" s="11" t="s">
        <v>612</v>
      </c>
      <c r="J46" s="40">
        <v>106</v>
      </c>
      <c r="K46" s="17" t="s">
        <v>613</v>
      </c>
      <c r="L46" s="8"/>
      <c r="M46" s="18">
        <v>28</v>
      </c>
      <c r="N46" s="18"/>
    </row>
    <row r="47" spans="1:37" ht="13.5" hidden="1" customHeight="1" x14ac:dyDescent="0.2">
      <c r="A47" s="15"/>
      <c r="H47" s="22">
        <v>5</v>
      </c>
      <c r="I47" s="11" t="s">
        <v>614</v>
      </c>
      <c r="J47" s="40">
        <v>107</v>
      </c>
      <c r="K47" s="17" t="s">
        <v>327</v>
      </c>
      <c r="L47" s="8"/>
      <c r="M47" s="18">
        <v>28</v>
      </c>
      <c r="N47" s="18"/>
    </row>
    <row r="48" spans="1:37" ht="13.5" hidden="1" customHeight="1" x14ac:dyDescent="0.2">
      <c r="A48" s="19" t="s">
        <v>90</v>
      </c>
      <c r="H48" s="22">
        <v>6</v>
      </c>
      <c r="I48" s="11" t="s">
        <v>615</v>
      </c>
      <c r="J48" s="40">
        <v>108</v>
      </c>
      <c r="K48" s="17" t="s">
        <v>579</v>
      </c>
      <c r="L48" s="8"/>
      <c r="M48" s="18">
        <v>28</v>
      </c>
      <c r="N48" s="18"/>
    </row>
    <row r="49" spans="1:14" ht="13.5" hidden="1" customHeight="1" x14ac:dyDescent="0.2">
      <c r="A49" s="53">
        <v>25</v>
      </c>
      <c r="H49" s="22">
        <v>7</v>
      </c>
      <c r="I49" s="11" t="s">
        <v>616</v>
      </c>
      <c r="J49" s="40">
        <v>109</v>
      </c>
      <c r="K49" s="17" t="s">
        <v>617</v>
      </c>
      <c r="L49" s="8"/>
      <c r="M49" s="18">
        <v>28</v>
      </c>
      <c r="N49" s="18"/>
    </row>
    <row r="50" spans="1:14" ht="13.5" hidden="1" customHeight="1" x14ac:dyDescent="0.2">
      <c r="A50" s="54">
        <v>26</v>
      </c>
      <c r="C50" s="107" t="s">
        <v>359</v>
      </c>
      <c r="H50" s="22">
        <v>8</v>
      </c>
      <c r="I50" s="11" t="s">
        <v>1138</v>
      </c>
      <c r="J50" s="40">
        <v>111</v>
      </c>
      <c r="K50" s="17" t="s">
        <v>328</v>
      </c>
      <c r="L50" s="8"/>
      <c r="M50" s="18">
        <v>28</v>
      </c>
      <c r="N50" s="18"/>
    </row>
    <row r="51" spans="1:14" ht="13.5" hidden="1" customHeight="1" x14ac:dyDescent="0.2">
      <c r="A51" s="15"/>
      <c r="C51" s="109">
        <v>0</v>
      </c>
      <c r="H51" s="22">
        <v>9</v>
      </c>
      <c r="I51" s="11" t="s">
        <v>618</v>
      </c>
      <c r="J51" s="40">
        <v>112</v>
      </c>
      <c r="K51" s="17" t="s">
        <v>536</v>
      </c>
      <c r="L51" s="8"/>
      <c r="M51" s="18">
        <v>28</v>
      </c>
      <c r="N51" s="18"/>
    </row>
    <row r="52" spans="1:14" ht="13.5" hidden="1" customHeight="1" x14ac:dyDescent="0.2">
      <c r="A52" s="55" t="s">
        <v>84</v>
      </c>
      <c r="C52" s="108">
        <v>1</v>
      </c>
      <c r="H52" s="22">
        <v>10</v>
      </c>
      <c r="I52" s="11" t="s">
        <v>1139</v>
      </c>
      <c r="J52" s="40">
        <v>113</v>
      </c>
      <c r="K52" s="17" t="s">
        <v>1140</v>
      </c>
      <c r="L52" s="8"/>
      <c r="M52" s="18">
        <v>28</v>
      </c>
      <c r="N52" s="18"/>
    </row>
    <row r="53" spans="1:14" ht="13.5" hidden="1" customHeight="1" x14ac:dyDescent="0.2">
      <c r="A53" s="20">
        <v>1</v>
      </c>
      <c r="H53" s="22">
        <v>11</v>
      </c>
      <c r="I53" s="11" t="s">
        <v>619</v>
      </c>
      <c r="J53" s="40">
        <v>114</v>
      </c>
      <c r="K53" s="17" t="s">
        <v>290</v>
      </c>
      <c r="L53" s="8"/>
      <c r="M53" s="18">
        <v>28</v>
      </c>
      <c r="N53" s="18"/>
    </row>
    <row r="54" spans="1:14" ht="13.5" hidden="1" customHeight="1" x14ac:dyDescent="0.2">
      <c r="A54" s="20">
        <v>2</v>
      </c>
      <c r="H54" s="22">
        <v>12</v>
      </c>
      <c r="I54" s="11" t="s">
        <v>620</v>
      </c>
      <c r="J54" s="40">
        <v>115</v>
      </c>
      <c r="K54" s="17" t="s">
        <v>329</v>
      </c>
      <c r="L54" s="8"/>
      <c r="M54" s="18">
        <v>28</v>
      </c>
      <c r="N54" s="18"/>
    </row>
    <row r="55" spans="1:14" ht="13.5" hidden="1" customHeight="1" x14ac:dyDescent="0.2">
      <c r="A55" s="20">
        <v>3</v>
      </c>
      <c r="H55" s="22">
        <v>13</v>
      </c>
      <c r="I55" s="11" t="s">
        <v>621</v>
      </c>
      <c r="J55" s="40">
        <v>116</v>
      </c>
      <c r="K55" s="17" t="s">
        <v>330</v>
      </c>
      <c r="L55" s="8"/>
      <c r="M55" s="18">
        <v>28</v>
      </c>
      <c r="N55" s="18"/>
    </row>
    <row r="56" spans="1:14" ht="13.5" hidden="1" customHeight="1" x14ac:dyDescent="0.2">
      <c r="A56" s="20">
        <v>4</v>
      </c>
      <c r="H56" s="22">
        <v>14</v>
      </c>
      <c r="I56" s="11" t="s">
        <v>1533</v>
      </c>
      <c r="J56" s="40">
        <v>118</v>
      </c>
      <c r="K56" s="17" t="s">
        <v>259</v>
      </c>
      <c r="L56" s="8"/>
      <c r="M56" s="18">
        <v>28</v>
      </c>
      <c r="N56" s="18"/>
    </row>
    <row r="57" spans="1:14" ht="13.5" hidden="1" customHeight="1" x14ac:dyDescent="0.2">
      <c r="A57" s="20">
        <v>5</v>
      </c>
      <c r="H57" s="22">
        <v>15</v>
      </c>
      <c r="I57" s="11" t="s">
        <v>1534</v>
      </c>
      <c r="J57" s="40">
        <v>119</v>
      </c>
      <c r="K57" s="17" t="s">
        <v>1535</v>
      </c>
      <c r="L57" s="8"/>
      <c r="M57" s="18">
        <v>28</v>
      </c>
      <c r="N57" s="18"/>
    </row>
    <row r="58" spans="1:14" ht="13.5" hidden="1" customHeight="1" x14ac:dyDescent="0.2">
      <c r="A58" s="20">
        <v>6</v>
      </c>
      <c r="H58" s="22">
        <v>16</v>
      </c>
      <c r="I58" s="11" t="s">
        <v>622</v>
      </c>
      <c r="J58" s="40">
        <v>121</v>
      </c>
      <c r="K58" s="17" t="s">
        <v>361</v>
      </c>
      <c r="L58" s="8"/>
      <c r="M58" s="18">
        <v>28</v>
      </c>
      <c r="N58" s="18"/>
    </row>
    <row r="59" spans="1:14" ht="13.5" hidden="1" customHeight="1" x14ac:dyDescent="0.2">
      <c r="A59" s="20">
        <v>7</v>
      </c>
      <c r="H59" s="22">
        <v>17</v>
      </c>
      <c r="I59" s="11" t="s">
        <v>623</v>
      </c>
      <c r="J59" s="40">
        <v>122</v>
      </c>
      <c r="K59" s="17" t="s">
        <v>395</v>
      </c>
      <c r="L59" s="8"/>
      <c r="M59" s="18">
        <v>28</v>
      </c>
      <c r="N59" s="18"/>
    </row>
    <row r="60" spans="1:14" ht="13.5" hidden="1" customHeight="1" x14ac:dyDescent="0.2">
      <c r="A60" s="20">
        <v>8</v>
      </c>
      <c r="H60" s="22">
        <v>18</v>
      </c>
      <c r="I60" s="11" t="s">
        <v>624</v>
      </c>
      <c r="J60" s="40">
        <v>123</v>
      </c>
      <c r="K60" s="17" t="s">
        <v>396</v>
      </c>
      <c r="L60" s="8"/>
      <c r="M60" s="18">
        <v>28</v>
      </c>
      <c r="N60" s="18"/>
    </row>
    <row r="61" spans="1:14" ht="13.5" hidden="1" customHeight="1" x14ac:dyDescent="0.2">
      <c r="A61" s="20">
        <v>9</v>
      </c>
      <c r="H61" s="22">
        <v>19</v>
      </c>
      <c r="I61" s="11" t="s">
        <v>625</v>
      </c>
      <c r="J61" s="40">
        <v>124</v>
      </c>
      <c r="K61" s="17" t="s">
        <v>418</v>
      </c>
      <c r="L61" s="8"/>
      <c r="M61" s="18">
        <v>28</v>
      </c>
      <c r="N61" s="18"/>
    </row>
    <row r="62" spans="1:14" ht="13.5" hidden="1" customHeight="1" x14ac:dyDescent="0.2">
      <c r="A62" s="20">
        <v>10</v>
      </c>
      <c r="H62" s="22">
        <v>20</v>
      </c>
      <c r="I62" s="11" t="s">
        <v>626</v>
      </c>
      <c r="J62" s="40">
        <v>125</v>
      </c>
      <c r="K62" s="17" t="s">
        <v>419</v>
      </c>
      <c r="L62" s="8"/>
      <c r="M62" s="18">
        <v>28</v>
      </c>
      <c r="N62" s="18"/>
    </row>
    <row r="63" spans="1:14" ht="13.5" hidden="1" customHeight="1" x14ac:dyDescent="0.2">
      <c r="A63" s="20">
        <v>11</v>
      </c>
      <c r="H63" s="22">
        <v>21</v>
      </c>
      <c r="I63" s="11" t="s">
        <v>627</v>
      </c>
      <c r="J63" s="40">
        <v>126</v>
      </c>
      <c r="K63" s="17" t="s">
        <v>497</v>
      </c>
      <c r="L63" s="8"/>
      <c r="M63" s="18">
        <v>28</v>
      </c>
      <c r="N63" s="18"/>
    </row>
    <row r="64" spans="1:14" ht="13.5" hidden="1" customHeight="1" x14ac:dyDescent="0.2">
      <c r="A64" s="21">
        <v>12</v>
      </c>
      <c r="H64" s="22">
        <v>22</v>
      </c>
      <c r="I64" s="11" t="s">
        <v>628</v>
      </c>
      <c r="J64" s="40">
        <v>129</v>
      </c>
      <c r="K64" s="17" t="s">
        <v>498</v>
      </c>
      <c r="L64" s="8"/>
      <c r="M64" s="18">
        <v>28</v>
      </c>
      <c r="N64" s="18"/>
    </row>
    <row r="65" spans="1:14" ht="13.5" hidden="1" customHeight="1" x14ac:dyDescent="0.2">
      <c r="A65" s="15"/>
      <c r="H65" s="22">
        <v>23</v>
      </c>
      <c r="I65" s="11" t="s">
        <v>629</v>
      </c>
      <c r="J65" s="40">
        <v>131</v>
      </c>
      <c r="K65" s="17" t="s">
        <v>291</v>
      </c>
      <c r="L65" s="8"/>
      <c r="M65" s="18">
        <v>28</v>
      </c>
      <c r="N65" s="18"/>
    </row>
    <row r="66" spans="1:14" ht="13.5" hidden="1" customHeight="1" x14ac:dyDescent="0.2">
      <c r="A66" s="55" t="s">
        <v>85</v>
      </c>
      <c r="H66" s="22">
        <v>24</v>
      </c>
      <c r="I66" s="11" t="s">
        <v>630</v>
      </c>
      <c r="J66" s="40">
        <v>132</v>
      </c>
      <c r="K66" s="17" t="s">
        <v>0</v>
      </c>
      <c r="L66" s="8"/>
      <c r="M66" s="18">
        <v>28</v>
      </c>
      <c r="N66" s="18"/>
    </row>
    <row r="67" spans="1:14" ht="13.5" hidden="1" customHeight="1" x14ac:dyDescent="0.2">
      <c r="A67" s="20">
        <v>1</v>
      </c>
      <c r="H67" s="22">
        <v>25</v>
      </c>
      <c r="I67" s="11" t="s">
        <v>631</v>
      </c>
      <c r="J67" s="40">
        <v>133</v>
      </c>
      <c r="K67" s="17" t="s">
        <v>1</v>
      </c>
      <c r="L67" s="8"/>
      <c r="M67" s="18">
        <v>28</v>
      </c>
      <c r="N67" s="18"/>
    </row>
    <row r="68" spans="1:14" ht="13.5" hidden="1" customHeight="1" x14ac:dyDescent="0.2">
      <c r="A68" s="20">
        <v>2</v>
      </c>
      <c r="H68" s="22">
        <v>26</v>
      </c>
      <c r="I68" s="11" t="s">
        <v>632</v>
      </c>
      <c r="J68" s="40">
        <v>134</v>
      </c>
      <c r="K68" s="17" t="s">
        <v>116</v>
      </c>
      <c r="L68" s="8"/>
      <c r="M68" s="18">
        <v>28</v>
      </c>
      <c r="N68" s="18"/>
    </row>
    <row r="69" spans="1:14" ht="13.5" hidden="1" customHeight="1" x14ac:dyDescent="0.2">
      <c r="A69" s="20">
        <v>3</v>
      </c>
      <c r="H69" s="22">
        <v>27</v>
      </c>
      <c r="I69" s="11" t="s">
        <v>633</v>
      </c>
      <c r="J69" s="40">
        <v>135</v>
      </c>
      <c r="K69" s="17" t="s">
        <v>115</v>
      </c>
      <c r="L69" s="8"/>
      <c r="M69" s="18">
        <v>28</v>
      </c>
      <c r="N69" s="18"/>
    </row>
    <row r="70" spans="1:14" ht="13.5" hidden="1" customHeight="1" x14ac:dyDescent="0.2">
      <c r="A70" s="20">
        <v>4</v>
      </c>
      <c r="H70" s="22">
        <v>28</v>
      </c>
      <c r="I70" s="11" t="s">
        <v>1536</v>
      </c>
      <c r="J70" s="40">
        <v>136</v>
      </c>
      <c r="K70" s="17" t="s">
        <v>1537</v>
      </c>
      <c r="L70" s="8"/>
      <c r="M70" s="18">
        <v>28</v>
      </c>
      <c r="N70" s="18"/>
    </row>
    <row r="71" spans="1:14" ht="13.5" hidden="1" customHeight="1" x14ac:dyDescent="0.2">
      <c r="A71" s="20">
        <v>5</v>
      </c>
      <c r="H71" s="22">
        <v>29</v>
      </c>
      <c r="I71" s="11" t="s">
        <v>1141</v>
      </c>
      <c r="J71" s="40">
        <v>137</v>
      </c>
      <c r="K71" s="17" t="s">
        <v>435</v>
      </c>
      <c r="L71" s="8"/>
      <c r="M71" s="18">
        <v>28</v>
      </c>
      <c r="N71" s="18"/>
    </row>
    <row r="72" spans="1:14" ht="13.5" hidden="1" customHeight="1" x14ac:dyDescent="0.2">
      <c r="A72" s="20">
        <v>6</v>
      </c>
      <c r="H72" s="22">
        <v>30</v>
      </c>
      <c r="I72" s="11" t="s">
        <v>1142</v>
      </c>
      <c r="J72" s="40">
        <v>138</v>
      </c>
      <c r="K72" s="17" t="s">
        <v>1143</v>
      </c>
      <c r="L72" s="8"/>
      <c r="M72" s="18">
        <v>28</v>
      </c>
      <c r="N72" s="18"/>
    </row>
    <row r="73" spans="1:14" ht="13.5" hidden="1" customHeight="1" x14ac:dyDescent="0.2">
      <c r="A73" s="20">
        <v>7</v>
      </c>
      <c r="H73" s="22">
        <v>31</v>
      </c>
      <c r="I73" s="11" t="s">
        <v>634</v>
      </c>
      <c r="J73" s="40">
        <v>139</v>
      </c>
      <c r="K73" s="17" t="s">
        <v>537</v>
      </c>
      <c r="L73" s="8"/>
      <c r="M73" s="18">
        <v>28</v>
      </c>
      <c r="N73" s="18"/>
    </row>
    <row r="74" spans="1:14" ht="13.5" hidden="1" customHeight="1" x14ac:dyDescent="0.2">
      <c r="A74" s="20">
        <v>8</v>
      </c>
      <c r="H74" s="22">
        <v>32</v>
      </c>
      <c r="I74" s="11" t="s">
        <v>635</v>
      </c>
      <c r="J74" s="40">
        <v>141</v>
      </c>
      <c r="K74" s="17" t="s">
        <v>117</v>
      </c>
      <c r="L74" s="8"/>
      <c r="M74" s="18">
        <v>28</v>
      </c>
      <c r="N74" s="18"/>
    </row>
    <row r="75" spans="1:14" ht="13.5" hidden="1" customHeight="1" x14ac:dyDescent="0.2">
      <c r="A75" s="20">
        <v>9</v>
      </c>
      <c r="H75" s="22">
        <v>33</v>
      </c>
      <c r="I75" s="11" t="s">
        <v>636</v>
      </c>
      <c r="J75" s="40">
        <v>142</v>
      </c>
      <c r="K75" s="17" t="s">
        <v>2</v>
      </c>
      <c r="L75" s="8"/>
      <c r="M75" s="18">
        <v>28</v>
      </c>
      <c r="N75" s="18"/>
    </row>
    <row r="76" spans="1:14" ht="13.5" hidden="1" customHeight="1" x14ac:dyDescent="0.2">
      <c r="A76" s="20">
        <v>10</v>
      </c>
      <c r="H76" s="22">
        <v>34</v>
      </c>
      <c r="I76" s="11" t="s">
        <v>637</v>
      </c>
      <c r="J76" s="40">
        <v>144</v>
      </c>
      <c r="K76" s="17" t="s">
        <v>397</v>
      </c>
      <c r="L76" s="8"/>
      <c r="M76" s="18">
        <v>28</v>
      </c>
      <c r="N76" s="18"/>
    </row>
    <row r="77" spans="1:14" ht="13.5" hidden="1" customHeight="1" x14ac:dyDescent="0.2">
      <c r="A77" s="20">
        <v>11</v>
      </c>
      <c r="H77" s="22">
        <v>35</v>
      </c>
      <c r="I77" s="11" t="s">
        <v>638</v>
      </c>
      <c r="J77" s="40">
        <v>145</v>
      </c>
      <c r="K77" s="17" t="s">
        <v>499</v>
      </c>
      <c r="L77" s="8"/>
      <c r="M77" s="18">
        <v>28</v>
      </c>
      <c r="N77" s="18"/>
    </row>
    <row r="78" spans="1:14" ht="13.5" hidden="1" customHeight="1" x14ac:dyDescent="0.2">
      <c r="A78" s="20">
        <v>12</v>
      </c>
      <c r="H78" s="22">
        <v>36</v>
      </c>
      <c r="I78" s="11" t="s">
        <v>1538</v>
      </c>
      <c r="J78" s="40">
        <v>146</v>
      </c>
      <c r="K78" s="17" t="s">
        <v>1539</v>
      </c>
      <c r="L78" s="8"/>
      <c r="M78" s="18">
        <v>28</v>
      </c>
      <c r="N78" s="18"/>
    </row>
    <row r="79" spans="1:14" ht="13.5" hidden="1" customHeight="1" x14ac:dyDescent="0.2">
      <c r="A79" s="20">
        <v>13</v>
      </c>
      <c r="H79" s="22">
        <v>37</v>
      </c>
      <c r="I79" s="11" t="s">
        <v>639</v>
      </c>
      <c r="J79" s="40">
        <v>147</v>
      </c>
      <c r="K79" s="17" t="s">
        <v>640</v>
      </c>
      <c r="L79" s="8"/>
      <c r="M79" s="18">
        <v>28</v>
      </c>
      <c r="N79" s="18"/>
    </row>
    <row r="80" spans="1:14" ht="13.5" hidden="1" customHeight="1" x14ac:dyDescent="0.2">
      <c r="A80" s="20">
        <v>14</v>
      </c>
      <c r="H80" s="22">
        <v>38</v>
      </c>
      <c r="I80" s="11" t="s">
        <v>1144</v>
      </c>
      <c r="J80" s="40">
        <v>152</v>
      </c>
      <c r="K80" s="17" t="s">
        <v>1145</v>
      </c>
      <c r="L80" s="8"/>
      <c r="M80" s="18">
        <v>28</v>
      </c>
      <c r="N80" s="18"/>
    </row>
    <row r="81" spans="1:14" ht="13.5" hidden="1" customHeight="1" x14ac:dyDescent="0.2">
      <c r="A81" s="20">
        <v>15</v>
      </c>
      <c r="H81" s="22">
        <v>39</v>
      </c>
      <c r="I81" s="11" t="s">
        <v>1540</v>
      </c>
      <c r="J81" s="40">
        <v>162</v>
      </c>
      <c r="K81" s="17" t="s">
        <v>1541</v>
      </c>
      <c r="L81" s="8"/>
      <c r="M81" s="18">
        <v>28</v>
      </c>
      <c r="N81" s="18"/>
    </row>
    <row r="82" spans="1:14" ht="13.5" hidden="1" customHeight="1" x14ac:dyDescent="0.2">
      <c r="A82" s="20">
        <v>16</v>
      </c>
      <c r="H82" s="22">
        <v>40</v>
      </c>
      <c r="I82" s="11" t="s">
        <v>641</v>
      </c>
      <c r="J82" s="40">
        <v>164</v>
      </c>
      <c r="K82" s="17" t="s">
        <v>370</v>
      </c>
      <c r="L82" s="8"/>
      <c r="M82" s="18">
        <v>28</v>
      </c>
      <c r="N82" s="18"/>
    </row>
    <row r="83" spans="1:14" ht="13.5" hidden="1" customHeight="1" x14ac:dyDescent="0.2">
      <c r="A83" s="20">
        <v>17</v>
      </c>
      <c r="H83" s="22">
        <v>41</v>
      </c>
      <c r="I83" s="11" t="s">
        <v>642</v>
      </c>
      <c r="J83" s="40">
        <v>165</v>
      </c>
      <c r="K83" s="17" t="s">
        <v>484</v>
      </c>
      <c r="L83" s="8"/>
      <c r="M83" s="18">
        <v>28</v>
      </c>
      <c r="N83" s="18"/>
    </row>
    <row r="84" spans="1:14" ht="13.5" hidden="1" customHeight="1" x14ac:dyDescent="0.2">
      <c r="A84" s="20">
        <v>18</v>
      </c>
      <c r="H84" s="22">
        <v>42</v>
      </c>
      <c r="I84" s="11" t="s">
        <v>643</v>
      </c>
      <c r="J84" s="40">
        <v>166</v>
      </c>
      <c r="K84" s="17" t="s">
        <v>538</v>
      </c>
      <c r="L84" s="8"/>
      <c r="M84" s="18">
        <v>28</v>
      </c>
      <c r="N84" s="18"/>
    </row>
    <row r="85" spans="1:14" ht="13.5" hidden="1" customHeight="1" x14ac:dyDescent="0.2">
      <c r="A85" s="20">
        <v>19</v>
      </c>
      <c r="H85" s="22">
        <v>43</v>
      </c>
      <c r="I85" s="11" t="s">
        <v>644</v>
      </c>
      <c r="J85" s="40">
        <v>167</v>
      </c>
      <c r="K85" s="17" t="s">
        <v>645</v>
      </c>
      <c r="L85" s="8"/>
      <c r="M85" s="18">
        <v>28</v>
      </c>
      <c r="N85" s="18"/>
    </row>
    <row r="86" spans="1:14" ht="13.5" hidden="1" customHeight="1" x14ac:dyDescent="0.2">
      <c r="A86" s="20">
        <v>20</v>
      </c>
      <c r="H86" s="22">
        <v>44</v>
      </c>
      <c r="I86" s="11" t="s">
        <v>646</v>
      </c>
      <c r="J86" s="40">
        <v>169</v>
      </c>
      <c r="K86" s="17" t="s">
        <v>586</v>
      </c>
      <c r="L86" s="8"/>
      <c r="M86" s="18">
        <v>28</v>
      </c>
      <c r="N86" s="18"/>
    </row>
    <row r="87" spans="1:14" ht="13.5" hidden="1" customHeight="1" x14ac:dyDescent="0.2">
      <c r="A87" s="20">
        <v>21</v>
      </c>
      <c r="H87" s="22">
        <v>45</v>
      </c>
      <c r="I87" s="11" t="s">
        <v>647</v>
      </c>
      <c r="J87" s="40">
        <v>171</v>
      </c>
      <c r="K87" s="17" t="s">
        <v>118</v>
      </c>
      <c r="L87" s="8"/>
      <c r="M87" s="18">
        <v>28</v>
      </c>
      <c r="N87" s="18"/>
    </row>
    <row r="88" spans="1:14" ht="13.5" hidden="1" customHeight="1" x14ac:dyDescent="0.2">
      <c r="A88" s="20">
        <v>22</v>
      </c>
      <c r="H88" s="22">
        <v>46</v>
      </c>
      <c r="I88" s="11" t="s">
        <v>1542</v>
      </c>
      <c r="J88" s="40">
        <v>172</v>
      </c>
      <c r="K88" s="17" t="s">
        <v>1543</v>
      </c>
      <c r="L88" s="8"/>
      <c r="M88" s="18">
        <v>28</v>
      </c>
      <c r="N88" s="18"/>
    </row>
    <row r="89" spans="1:14" ht="13.5" hidden="1" customHeight="1" x14ac:dyDescent="0.2">
      <c r="A89" s="20">
        <v>23</v>
      </c>
      <c r="H89" s="22">
        <v>47</v>
      </c>
      <c r="I89" s="11" t="s">
        <v>648</v>
      </c>
      <c r="J89" s="40">
        <v>176</v>
      </c>
      <c r="K89" s="17" t="s">
        <v>500</v>
      </c>
      <c r="L89" s="8"/>
      <c r="M89" s="18">
        <v>28</v>
      </c>
      <c r="N89" s="18"/>
    </row>
    <row r="90" spans="1:14" ht="13.5" hidden="1" customHeight="1" x14ac:dyDescent="0.2">
      <c r="A90" s="20">
        <v>24</v>
      </c>
      <c r="H90" s="22">
        <v>48</v>
      </c>
      <c r="I90" s="11" t="s">
        <v>1544</v>
      </c>
      <c r="J90" s="40">
        <v>177</v>
      </c>
      <c r="K90" s="17" t="s">
        <v>300</v>
      </c>
      <c r="L90" s="8"/>
      <c r="M90" s="18">
        <v>28</v>
      </c>
      <c r="N90" s="18"/>
    </row>
    <row r="91" spans="1:14" ht="13.5" hidden="1" customHeight="1" x14ac:dyDescent="0.2">
      <c r="A91" s="20">
        <v>25</v>
      </c>
      <c r="H91" s="22">
        <v>49</v>
      </c>
      <c r="I91" s="11" t="s">
        <v>1545</v>
      </c>
      <c r="J91" s="40">
        <v>178</v>
      </c>
      <c r="K91" s="17" t="s">
        <v>1546</v>
      </c>
      <c r="L91" s="8"/>
      <c r="M91" s="18">
        <v>28</v>
      </c>
      <c r="N91" s="18"/>
    </row>
    <row r="92" spans="1:14" ht="13.5" hidden="1" customHeight="1" x14ac:dyDescent="0.2">
      <c r="A92" s="20">
        <v>26</v>
      </c>
      <c r="H92" s="22">
        <v>50</v>
      </c>
      <c r="I92" s="11" t="s">
        <v>1547</v>
      </c>
      <c r="J92" s="40">
        <v>185</v>
      </c>
      <c r="K92" s="17" t="s">
        <v>1548</v>
      </c>
      <c r="L92" s="8"/>
      <c r="M92" s="18">
        <v>28</v>
      </c>
      <c r="N92" s="18"/>
    </row>
    <row r="93" spans="1:14" ht="13.5" hidden="1" customHeight="1" x14ac:dyDescent="0.2">
      <c r="A93" s="20">
        <v>27</v>
      </c>
      <c r="H93" s="22">
        <v>51</v>
      </c>
      <c r="I93" s="11" t="s">
        <v>649</v>
      </c>
      <c r="J93" s="40">
        <v>200</v>
      </c>
      <c r="K93" s="17" t="s">
        <v>364</v>
      </c>
      <c r="L93" s="8"/>
      <c r="M93" s="18">
        <v>28</v>
      </c>
      <c r="N93" s="18"/>
    </row>
    <row r="94" spans="1:14" ht="13.5" hidden="1" customHeight="1" x14ac:dyDescent="0.2">
      <c r="A94" s="20">
        <v>28</v>
      </c>
      <c r="H94" s="22">
        <v>52</v>
      </c>
      <c r="I94" s="11" t="s">
        <v>650</v>
      </c>
      <c r="J94" s="40">
        <v>201</v>
      </c>
      <c r="K94" s="17" t="s">
        <v>501</v>
      </c>
      <c r="L94" s="8"/>
      <c r="M94" s="18">
        <v>28</v>
      </c>
      <c r="N94" s="18"/>
    </row>
    <row r="95" spans="1:14" ht="13.5" hidden="1" customHeight="1" x14ac:dyDescent="0.2">
      <c r="A95" s="20">
        <v>29</v>
      </c>
      <c r="H95" s="22">
        <v>53</v>
      </c>
      <c r="I95" s="11" t="s">
        <v>651</v>
      </c>
      <c r="J95" s="40">
        <v>202</v>
      </c>
      <c r="K95" s="17" t="s">
        <v>420</v>
      </c>
      <c r="L95" s="8"/>
      <c r="M95" s="18">
        <v>28</v>
      </c>
      <c r="N95" s="18"/>
    </row>
    <row r="96" spans="1:14" ht="13.5" hidden="1" customHeight="1" x14ac:dyDescent="0.2">
      <c r="A96" s="20">
        <v>30</v>
      </c>
      <c r="H96" s="22">
        <v>54</v>
      </c>
      <c r="I96" s="11" t="s">
        <v>652</v>
      </c>
      <c r="J96" s="40">
        <v>203</v>
      </c>
      <c r="K96" s="17" t="s">
        <v>514</v>
      </c>
      <c r="L96" s="8"/>
      <c r="M96" s="18">
        <v>28</v>
      </c>
      <c r="N96" s="18"/>
    </row>
    <row r="97" spans="1:14" ht="13.5" hidden="1" customHeight="1" x14ac:dyDescent="0.2">
      <c r="A97" s="21">
        <v>31</v>
      </c>
      <c r="H97" s="22">
        <v>55</v>
      </c>
      <c r="I97" s="11" t="s">
        <v>653</v>
      </c>
      <c r="J97" s="40">
        <v>204</v>
      </c>
      <c r="K97" s="17" t="s">
        <v>298</v>
      </c>
      <c r="L97" s="8"/>
      <c r="M97" s="18">
        <v>28</v>
      </c>
      <c r="N97" s="18"/>
    </row>
    <row r="98" spans="1:14" ht="13.5" hidden="1" customHeight="1" x14ac:dyDescent="0.2">
      <c r="H98" s="22">
        <v>56</v>
      </c>
      <c r="I98" s="11" t="s">
        <v>654</v>
      </c>
      <c r="J98" s="40">
        <v>205</v>
      </c>
      <c r="K98" s="17" t="s">
        <v>515</v>
      </c>
      <c r="L98" s="8"/>
      <c r="M98" s="18">
        <v>28</v>
      </c>
      <c r="N98" s="18"/>
    </row>
    <row r="99" spans="1:14" ht="13.5" hidden="1" customHeight="1" x14ac:dyDescent="0.2">
      <c r="H99" s="22">
        <v>57</v>
      </c>
      <c r="I99" s="11" t="s">
        <v>655</v>
      </c>
      <c r="J99" s="40">
        <v>206</v>
      </c>
      <c r="K99" s="17" t="s">
        <v>294</v>
      </c>
      <c r="L99" s="8"/>
      <c r="M99" s="18">
        <v>28</v>
      </c>
      <c r="N99" s="18"/>
    </row>
    <row r="100" spans="1:14" ht="13.5" hidden="1" customHeight="1" x14ac:dyDescent="0.2">
      <c r="H100" s="22">
        <v>58</v>
      </c>
      <c r="I100" s="11" t="s">
        <v>1549</v>
      </c>
      <c r="J100" s="40">
        <v>207</v>
      </c>
      <c r="K100" s="17" t="s">
        <v>1550</v>
      </c>
      <c r="L100" s="8"/>
      <c r="M100" s="18">
        <v>28</v>
      </c>
      <c r="N100" s="18"/>
    </row>
    <row r="101" spans="1:14" ht="13.5" hidden="1" customHeight="1" x14ac:dyDescent="0.2">
      <c r="H101" s="22">
        <v>59</v>
      </c>
      <c r="I101" s="11" t="s">
        <v>1551</v>
      </c>
      <c r="J101" s="40">
        <v>208</v>
      </c>
      <c r="K101" s="17" t="s">
        <v>332</v>
      </c>
      <c r="L101" s="8"/>
      <c r="M101" s="18">
        <v>28</v>
      </c>
      <c r="N101" s="18"/>
    </row>
    <row r="102" spans="1:14" ht="13.5" hidden="1" customHeight="1" x14ac:dyDescent="0.2">
      <c r="H102" s="22">
        <v>60</v>
      </c>
      <c r="I102" s="11" t="s">
        <v>656</v>
      </c>
      <c r="J102" s="40">
        <v>209</v>
      </c>
      <c r="K102" s="17" t="s">
        <v>502</v>
      </c>
      <c r="L102" s="8"/>
      <c r="M102" s="18">
        <v>28</v>
      </c>
      <c r="N102" s="18"/>
    </row>
    <row r="103" spans="1:14" ht="13.5" hidden="1" customHeight="1" x14ac:dyDescent="0.2">
      <c r="H103" s="22">
        <v>61</v>
      </c>
      <c r="I103" s="11" t="s">
        <v>657</v>
      </c>
      <c r="J103" s="40">
        <v>210</v>
      </c>
      <c r="K103" s="17" t="s">
        <v>516</v>
      </c>
      <c r="L103" s="8"/>
      <c r="M103" s="18">
        <v>28</v>
      </c>
      <c r="N103" s="18"/>
    </row>
    <row r="104" spans="1:14" ht="13.5" hidden="1" customHeight="1" x14ac:dyDescent="0.2">
      <c r="H104" s="22">
        <v>62</v>
      </c>
      <c r="I104" s="11" t="s">
        <v>658</v>
      </c>
      <c r="J104" s="40">
        <v>211</v>
      </c>
      <c r="K104" s="17" t="s">
        <v>3</v>
      </c>
      <c r="L104" s="8"/>
      <c r="M104" s="18">
        <v>28</v>
      </c>
      <c r="N104" s="18"/>
    </row>
    <row r="105" spans="1:14" ht="13.5" hidden="1" customHeight="1" x14ac:dyDescent="0.2">
      <c r="H105" s="22">
        <v>63</v>
      </c>
      <c r="I105" s="11" t="s">
        <v>659</v>
      </c>
      <c r="J105" s="40">
        <v>212</v>
      </c>
      <c r="K105" s="17" t="s">
        <v>580</v>
      </c>
      <c r="L105" s="8"/>
      <c r="M105" s="18">
        <v>28</v>
      </c>
      <c r="N105" s="18"/>
    </row>
    <row r="106" spans="1:14" ht="13.5" hidden="1" customHeight="1" x14ac:dyDescent="0.2">
      <c r="H106" s="22">
        <v>64</v>
      </c>
      <c r="I106" s="11" t="s">
        <v>660</v>
      </c>
      <c r="J106" s="40">
        <v>213</v>
      </c>
      <c r="K106" s="17" t="s">
        <v>398</v>
      </c>
      <c r="L106" s="8"/>
      <c r="M106" s="18">
        <v>28</v>
      </c>
      <c r="N106" s="18"/>
    </row>
    <row r="107" spans="1:14" ht="13.5" hidden="1" customHeight="1" x14ac:dyDescent="0.2">
      <c r="H107" s="22">
        <v>65</v>
      </c>
      <c r="I107" s="11" t="s">
        <v>1146</v>
      </c>
      <c r="J107" s="40">
        <v>214</v>
      </c>
      <c r="K107" s="17" t="s">
        <v>1147</v>
      </c>
      <c r="L107" s="8"/>
      <c r="M107" s="18">
        <v>28</v>
      </c>
      <c r="N107" s="18"/>
    </row>
    <row r="108" spans="1:14" ht="13.5" hidden="1" customHeight="1" x14ac:dyDescent="0.2">
      <c r="H108" s="22">
        <v>66</v>
      </c>
      <c r="I108" s="11" t="s">
        <v>661</v>
      </c>
      <c r="J108" s="40">
        <v>215</v>
      </c>
      <c r="K108" s="17" t="s">
        <v>539</v>
      </c>
      <c r="L108" s="8"/>
      <c r="M108" s="18">
        <v>28</v>
      </c>
      <c r="N108" s="18"/>
    </row>
    <row r="109" spans="1:14" ht="13.5" hidden="1" customHeight="1" x14ac:dyDescent="0.2">
      <c r="H109" s="22">
        <v>67</v>
      </c>
      <c r="I109" s="11" t="s">
        <v>662</v>
      </c>
      <c r="J109" s="40">
        <v>216</v>
      </c>
      <c r="K109" s="17" t="s">
        <v>517</v>
      </c>
      <c r="L109" s="8"/>
      <c r="M109" s="18">
        <v>28</v>
      </c>
      <c r="N109" s="18"/>
    </row>
    <row r="110" spans="1:14" ht="13.5" hidden="1" customHeight="1" x14ac:dyDescent="0.2">
      <c r="H110" s="22">
        <v>68</v>
      </c>
      <c r="I110" s="11" t="s">
        <v>663</v>
      </c>
      <c r="J110" s="40">
        <v>217</v>
      </c>
      <c r="K110" s="17" t="s">
        <v>436</v>
      </c>
      <c r="L110" s="8"/>
      <c r="M110" s="18">
        <v>28</v>
      </c>
      <c r="N110" s="18"/>
    </row>
    <row r="111" spans="1:14" ht="13.5" hidden="1" customHeight="1" x14ac:dyDescent="0.2">
      <c r="H111" s="22">
        <v>69</v>
      </c>
      <c r="I111" s="11" t="s">
        <v>664</v>
      </c>
      <c r="J111" s="40">
        <v>218</v>
      </c>
      <c r="K111" s="17" t="s">
        <v>665</v>
      </c>
      <c r="L111" s="8"/>
      <c r="M111" s="18">
        <v>28</v>
      </c>
      <c r="N111" s="18"/>
    </row>
    <row r="112" spans="1:14" ht="13.5" hidden="1" customHeight="1" x14ac:dyDescent="0.2">
      <c r="H112" s="22">
        <v>70</v>
      </c>
      <c r="I112" s="11" t="s">
        <v>666</v>
      </c>
      <c r="J112" s="40">
        <v>219</v>
      </c>
      <c r="K112" s="17" t="s">
        <v>124</v>
      </c>
      <c r="L112" s="8"/>
      <c r="M112" s="18">
        <v>28</v>
      </c>
      <c r="N112" s="18"/>
    </row>
    <row r="113" spans="8:14" ht="13.5" hidden="1" customHeight="1" x14ac:dyDescent="0.2">
      <c r="H113" s="22">
        <v>71</v>
      </c>
      <c r="I113" s="11" t="s">
        <v>1148</v>
      </c>
      <c r="J113" s="40">
        <v>220</v>
      </c>
      <c r="K113" s="17" t="s">
        <v>1552</v>
      </c>
      <c r="L113" s="8"/>
      <c r="M113" s="18">
        <v>28</v>
      </c>
      <c r="N113" s="18"/>
    </row>
    <row r="114" spans="8:14" ht="13.5" hidden="1" customHeight="1" x14ac:dyDescent="0.2">
      <c r="H114" s="22">
        <v>72</v>
      </c>
      <c r="I114" s="11" t="s">
        <v>1149</v>
      </c>
      <c r="J114" s="40">
        <v>221</v>
      </c>
      <c r="K114" s="17" t="s">
        <v>1150</v>
      </c>
      <c r="L114" s="8"/>
      <c r="M114" s="18">
        <v>28</v>
      </c>
      <c r="N114" s="18"/>
    </row>
    <row r="115" spans="8:14" ht="13.5" hidden="1" customHeight="1" x14ac:dyDescent="0.2">
      <c r="H115" s="22">
        <v>73</v>
      </c>
      <c r="I115" s="11" t="s">
        <v>667</v>
      </c>
      <c r="J115" s="40">
        <v>222</v>
      </c>
      <c r="K115" s="17" t="s">
        <v>668</v>
      </c>
      <c r="L115" s="8"/>
      <c r="M115" s="18">
        <v>28</v>
      </c>
      <c r="N115" s="18"/>
    </row>
    <row r="116" spans="8:14" ht="13.5" hidden="1" customHeight="1" x14ac:dyDescent="0.2">
      <c r="H116" s="22">
        <v>74</v>
      </c>
      <c r="I116" s="11" t="s">
        <v>669</v>
      </c>
      <c r="J116" s="40">
        <v>223</v>
      </c>
      <c r="K116" s="17" t="s">
        <v>540</v>
      </c>
      <c r="L116" s="8"/>
      <c r="M116" s="18">
        <v>28</v>
      </c>
      <c r="N116" s="18"/>
    </row>
    <row r="117" spans="8:14" ht="13.5" hidden="1" customHeight="1" x14ac:dyDescent="0.2">
      <c r="H117" s="22">
        <v>75</v>
      </c>
      <c r="I117" s="11" t="s">
        <v>670</v>
      </c>
      <c r="J117" s="40">
        <v>224</v>
      </c>
      <c r="K117" s="17" t="s">
        <v>503</v>
      </c>
      <c r="L117" s="8"/>
      <c r="M117" s="18">
        <v>28</v>
      </c>
      <c r="N117" s="18"/>
    </row>
    <row r="118" spans="8:14" ht="13.5" hidden="1" customHeight="1" x14ac:dyDescent="0.2">
      <c r="H118" s="22">
        <v>76</v>
      </c>
      <c r="I118" s="11" t="s">
        <v>671</v>
      </c>
      <c r="J118" s="40">
        <v>225</v>
      </c>
      <c r="K118" s="17" t="s">
        <v>672</v>
      </c>
      <c r="L118" s="8"/>
      <c r="M118" s="18">
        <v>28</v>
      </c>
      <c r="N118" s="18"/>
    </row>
    <row r="119" spans="8:14" ht="13.5" hidden="1" customHeight="1" x14ac:dyDescent="0.2">
      <c r="H119" s="22">
        <v>77</v>
      </c>
      <c r="I119" s="11" t="s">
        <v>1151</v>
      </c>
      <c r="J119" s="40">
        <v>226</v>
      </c>
      <c r="K119" s="17" t="s">
        <v>1152</v>
      </c>
      <c r="L119" s="8"/>
      <c r="M119" s="18">
        <v>28</v>
      </c>
      <c r="N119" s="18"/>
    </row>
    <row r="120" spans="8:14" ht="13.5" hidden="1" customHeight="1" x14ac:dyDescent="0.2">
      <c r="H120" s="22">
        <v>78</v>
      </c>
      <c r="I120" s="11" t="s">
        <v>673</v>
      </c>
      <c r="J120" s="40">
        <v>227</v>
      </c>
      <c r="K120" s="17" t="s">
        <v>541</v>
      </c>
      <c r="L120" s="8"/>
      <c r="M120" s="18">
        <v>28</v>
      </c>
      <c r="N120" s="18"/>
    </row>
    <row r="121" spans="8:14" ht="13.5" hidden="1" customHeight="1" x14ac:dyDescent="0.2">
      <c r="H121" s="22">
        <v>79</v>
      </c>
      <c r="I121" s="11" t="s">
        <v>674</v>
      </c>
      <c r="J121" s="40">
        <v>228</v>
      </c>
      <c r="K121" s="17" t="s">
        <v>542</v>
      </c>
      <c r="L121" s="8"/>
      <c r="M121" s="18">
        <v>28</v>
      </c>
      <c r="N121" s="18"/>
    </row>
    <row r="122" spans="8:14" ht="13.5" hidden="1" customHeight="1" x14ac:dyDescent="0.2">
      <c r="H122" s="22">
        <v>80</v>
      </c>
      <c r="I122" s="11" t="s">
        <v>1153</v>
      </c>
      <c r="J122" s="40">
        <v>229</v>
      </c>
      <c r="K122" s="17" t="s">
        <v>1154</v>
      </c>
      <c r="L122" s="8"/>
      <c r="M122" s="18">
        <v>28</v>
      </c>
      <c r="N122" s="18"/>
    </row>
    <row r="123" spans="8:14" ht="13.5" hidden="1" customHeight="1" x14ac:dyDescent="0.2">
      <c r="H123" s="22">
        <v>81</v>
      </c>
      <c r="I123" s="11" t="s">
        <v>1155</v>
      </c>
      <c r="J123" s="40">
        <v>230</v>
      </c>
      <c r="K123" s="17" t="s">
        <v>1156</v>
      </c>
      <c r="L123" s="8"/>
      <c r="M123" s="18">
        <v>28</v>
      </c>
      <c r="N123" s="18"/>
    </row>
    <row r="124" spans="8:14" ht="13.5" hidden="1" customHeight="1" x14ac:dyDescent="0.2">
      <c r="H124" s="22">
        <v>82</v>
      </c>
      <c r="I124" s="11" t="s">
        <v>675</v>
      </c>
      <c r="J124" s="40">
        <v>231</v>
      </c>
      <c r="K124" s="17" t="s">
        <v>485</v>
      </c>
      <c r="L124" s="8"/>
      <c r="M124" s="18">
        <v>28</v>
      </c>
      <c r="N124" s="18"/>
    </row>
    <row r="125" spans="8:14" ht="13.5" hidden="1" customHeight="1" x14ac:dyDescent="0.2">
      <c r="H125" s="22">
        <v>83</v>
      </c>
      <c r="I125" s="11" t="s">
        <v>676</v>
      </c>
      <c r="J125" s="40">
        <v>232</v>
      </c>
      <c r="K125" s="17" t="s">
        <v>421</v>
      </c>
      <c r="L125" s="8"/>
      <c r="M125" s="18">
        <v>28</v>
      </c>
      <c r="N125" s="18"/>
    </row>
    <row r="126" spans="8:14" ht="13.5" hidden="1" customHeight="1" x14ac:dyDescent="0.2">
      <c r="H126" s="22">
        <v>84</v>
      </c>
      <c r="I126" s="11" t="s">
        <v>677</v>
      </c>
      <c r="J126" s="40">
        <v>233</v>
      </c>
      <c r="K126" s="17" t="s">
        <v>462</v>
      </c>
      <c r="L126" s="8"/>
      <c r="M126" s="18">
        <v>28</v>
      </c>
      <c r="N126" s="18"/>
    </row>
    <row r="127" spans="8:14" ht="13.5" hidden="1" customHeight="1" x14ac:dyDescent="0.2">
      <c r="H127" s="22">
        <v>85</v>
      </c>
      <c r="I127" s="11" t="s">
        <v>678</v>
      </c>
      <c r="J127" s="40">
        <v>234</v>
      </c>
      <c r="K127" s="17" t="s">
        <v>499</v>
      </c>
      <c r="L127" s="8"/>
      <c r="M127" s="18">
        <v>28</v>
      </c>
      <c r="N127" s="18"/>
    </row>
    <row r="128" spans="8:14" ht="13.5" hidden="1" customHeight="1" x14ac:dyDescent="0.2">
      <c r="H128" s="22">
        <v>86</v>
      </c>
      <c r="I128" s="11" t="s">
        <v>679</v>
      </c>
      <c r="J128" s="40">
        <v>235</v>
      </c>
      <c r="K128" s="17" t="s">
        <v>463</v>
      </c>
      <c r="L128" s="8"/>
      <c r="M128" s="18">
        <v>28</v>
      </c>
      <c r="N128" s="18"/>
    </row>
    <row r="129" spans="8:14" ht="13.5" hidden="1" customHeight="1" x14ac:dyDescent="0.2">
      <c r="H129" s="22">
        <v>87</v>
      </c>
      <c r="I129" s="11" t="s">
        <v>1157</v>
      </c>
      <c r="J129" s="40">
        <v>236</v>
      </c>
      <c r="K129" s="17" t="s">
        <v>1553</v>
      </c>
      <c r="L129" s="8"/>
      <c r="M129" s="18">
        <v>28</v>
      </c>
      <c r="N129" s="18"/>
    </row>
    <row r="130" spans="8:14" ht="13.5" hidden="1" customHeight="1" x14ac:dyDescent="0.2">
      <c r="H130" s="22">
        <v>88</v>
      </c>
      <c r="I130" s="11" t="s">
        <v>680</v>
      </c>
      <c r="J130" s="40">
        <v>237</v>
      </c>
      <c r="K130" s="17" t="s">
        <v>333</v>
      </c>
      <c r="L130" s="8"/>
      <c r="M130" s="18">
        <v>28</v>
      </c>
      <c r="N130" s="18"/>
    </row>
    <row r="131" spans="8:14" ht="13.5" hidden="1" customHeight="1" x14ac:dyDescent="0.2">
      <c r="H131" s="22">
        <v>89</v>
      </c>
      <c r="I131" s="11" t="s">
        <v>1554</v>
      </c>
      <c r="J131" s="40">
        <v>238</v>
      </c>
      <c r="K131" s="17" t="s">
        <v>1555</v>
      </c>
      <c r="L131" s="8"/>
      <c r="M131" s="18">
        <v>28</v>
      </c>
      <c r="N131" s="18"/>
    </row>
    <row r="132" spans="8:14" ht="13.5" hidden="1" customHeight="1" x14ac:dyDescent="0.2">
      <c r="H132" s="22">
        <v>90</v>
      </c>
      <c r="I132" s="11" t="s">
        <v>685</v>
      </c>
      <c r="J132" s="40">
        <v>239</v>
      </c>
      <c r="K132" s="17" t="s">
        <v>581</v>
      </c>
      <c r="L132" s="8"/>
      <c r="M132" s="18">
        <v>28</v>
      </c>
      <c r="N132" s="18"/>
    </row>
    <row r="133" spans="8:14" ht="13.5" hidden="1" customHeight="1" x14ac:dyDescent="0.2">
      <c r="H133" s="22">
        <v>91</v>
      </c>
      <c r="I133" s="11" t="s">
        <v>1158</v>
      </c>
      <c r="J133" s="40">
        <v>240</v>
      </c>
      <c r="K133" s="17" t="s">
        <v>1159</v>
      </c>
      <c r="L133" s="8"/>
      <c r="M133" s="18">
        <v>28</v>
      </c>
      <c r="N133" s="18"/>
    </row>
    <row r="134" spans="8:14" ht="13.5" hidden="1" customHeight="1" x14ac:dyDescent="0.2">
      <c r="H134" s="22">
        <v>92</v>
      </c>
      <c r="I134" s="11" t="s">
        <v>1160</v>
      </c>
      <c r="J134" s="40">
        <v>241</v>
      </c>
      <c r="K134" s="17" t="s">
        <v>1161</v>
      </c>
      <c r="L134" s="8"/>
      <c r="M134" s="18">
        <v>28</v>
      </c>
      <c r="N134" s="18"/>
    </row>
    <row r="135" spans="8:14" ht="13.5" hidden="1" customHeight="1" x14ac:dyDescent="0.2">
      <c r="H135" s="22">
        <v>93</v>
      </c>
      <c r="I135" s="11" t="s">
        <v>681</v>
      </c>
      <c r="J135" s="40">
        <v>242</v>
      </c>
      <c r="K135" s="17" t="s">
        <v>295</v>
      </c>
      <c r="L135" s="8"/>
      <c r="M135" s="18">
        <v>28</v>
      </c>
      <c r="N135" s="18"/>
    </row>
    <row r="136" spans="8:14" ht="13.5" hidden="1" customHeight="1" x14ac:dyDescent="0.2">
      <c r="H136" s="22">
        <v>94</v>
      </c>
      <c r="I136" s="11" t="s">
        <v>682</v>
      </c>
      <c r="J136" s="40">
        <v>243</v>
      </c>
      <c r="K136" s="17" t="s">
        <v>504</v>
      </c>
      <c r="L136" s="8"/>
      <c r="M136" s="18">
        <v>28</v>
      </c>
      <c r="N136" s="18"/>
    </row>
    <row r="137" spans="8:14" ht="13.5" hidden="1" customHeight="1" x14ac:dyDescent="0.2">
      <c r="H137" s="22">
        <v>95</v>
      </c>
      <c r="I137" s="11" t="s">
        <v>683</v>
      </c>
      <c r="J137" s="40">
        <v>244</v>
      </c>
      <c r="K137" s="17" t="s">
        <v>505</v>
      </c>
      <c r="L137" s="8"/>
      <c r="M137" s="18">
        <v>28</v>
      </c>
      <c r="N137" s="18"/>
    </row>
    <row r="138" spans="8:14" ht="13.5" hidden="1" customHeight="1" x14ac:dyDescent="0.2">
      <c r="H138" s="22">
        <v>96</v>
      </c>
      <c r="I138" s="11" t="s">
        <v>1556</v>
      </c>
      <c r="J138" s="40">
        <v>245</v>
      </c>
      <c r="K138" s="17" t="s">
        <v>1557</v>
      </c>
      <c r="L138" s="8"/>
      <c r="M138" s="18">
        <v>28</v>
      </c>
      <c r="N138" s="18"/>
    </row>
    <row r="139" spans="8:14" ht="13.5" hidden="1" customHeight="1" x14ac:dyDescent="0.2">
      <c r="H139" s="22">
        <v>97</v>
      </c>
      <c r="I139" s="11" t="s">
        <v>684</v>
      </c>
      <c r="J139" s="40">
        <v>246</v>
      </c>
      <c r="K139" s="17" t="s">
        <v>299</v>
      </c>
      <c r="L139" s="8"/>
      <c r="M139" s="18">
        <v>28</v>
      </c>
      <c r="N139" s="18"/>
    </row>
    <row r="140" spans="8:14" ht="13.5" hidden="1" customHeight="1" x14ac:dyDescent="0.2">
      <c r="H140" s="22">
        <v>98</v>
      </c>
      <c r="I140" s="11" t="s">
        <v>1162</v>
      </c>
      <c r="J140" s="40">
        <v>247</v>
      </c>
      <c r="K140" s="17" t="s">
        <v>1163</v>
      </c>
      <c r="L140" s="8"/>
      <c r="M140" s="18">
        <v>28</v>
      </c>
      <c r="N140" s="18"/>
    </row>
    <row r="141" spans="8:14" ht="13.5" hidden="1" customHeight="1" x14ac:dyDescent="0.2">
      <c r="H141" s="22">
        <v>99</v>
      </c>
      <c r="I141" s="11" t="s">
        <v>1164</v>
      </c>
      <c r="J141" s="40">
        <v>248</v>
      </c>
      <c r="K141" s="17" t="s">
        <v>1165</v>
      </c>
      <c r="L141" s="8"/>
      <c r="M141" s="18">
        <v>28</v>
      </c>
      <c r="N141" s="18"/>
    </row>
    <row r="142" spans="8:14" ht="13.5" hidden="1" customHeight="1" x14ac:dyDescent="0.2">
      <c r="H142" s="22">
        <v>100</v>
      </c>
      <c r="I142" s="11" t="s">
        <v>686</v>
      </c>
      <c r="J142" s="40">
        <v>249</v>
      </c>
      <c r="K142" s="17" t="s">
        <v>687</v>
      </c>
      <c r="L142" s="8"/>
      <c r="M142" s="18">
        <v>28</v>
      </c>
      <c r="N142" s="18"/>
    </row>
    <row r="143" spans="8:14" ht="13.5" hidden="1" customHeight="1" x14ac:dyDescent="0.2">
      <c r="H143" s="22">
        <v>101</v>
      </c>
      <c r="I143" s="11" t="s">
        <v>688</v>
      </c>
      <c r="J143" s="40">
        <v>250</v>
      </c>
      <c r="K143" s="17" t="s">
        <v>506</v>
      </c>
      <c r="L143" s="8"/>
      <c r="M143" s="18">
        <v>28</v>
      </c>
      <c r="N143" s="18"/>
    </row>
    <row r="144" spans="8:14" ht="13.5" hidden="1" customHeight="1" x14ac:dyDescent="0.2">
      <c r="H144" s="22">
        <v>102</v>
      </c>
      <c r="I144" s="11" t="s">
        <v>689</v>
      </c>
      <c r="J144" s="40">
        <v>251</v>
      </c>
      <c r="K144" s="17" t="s">
        <v>507</v>
      </c>
      <c r="L144" s="8"/>
      <c r="M144" s="18">
        <v>28</v>
      </c>
      <c r="N144" s="18"/>
    </row>
    <row r="145" spans="8:14" ht="13.5" hidden="1" customHeight="1" x14ac:dyDescent="0.2">
      <c r="H145" s="22">
        <v>103</v>
      </c>
      <c r="I145" s="11" t="s">
        <v>690</v>
      </c>
      <c r="J145" s="40">
        <v>252</v>
      </c>
      <c r="K145" s="17" t="s">
        <v>437</v>
      </c>
      <c r="L145" s="8"/>
      <c r="M145" s="18">
        <v>28</v>
      </c>
      <c r="N145" s="18"/>
    </row>
    <row r="146" spans="8:14" ht="13.5" hidden="1" customHeight="1" x14ac:dyDescent="0.2">
      <c r="H146" s="22">
        <v>104</v>
      </c>
      <c r="I146" s="11" t="s">
        <v>691</v>
      </c>
      <c r="J146" s="40">
        <v>253</v>
      </c>
      <c r="K146" s="17" t="s">
        <v>122</v>
      </c>
      <c r="L146" s="8"/>
      <c r="M146" s="18">
        <v>28</v>
      </c>
      <c r="N146" s="18"/>
    </row>
    <row r="147" spans="8:14" ht="13.5" hidden="1" customHeight="1" x14ac:dyDescent="0.2">
      <c r="H147" s="22">
        <v>105</v>
      </c>
      <c r="I147" s="11" t="s">
        <v>692</v>
      </c>
      <c r="J147" s="40">
        <v>254</v>
      </c>
      <c r="K147" s="17" t="s">
        <v>130</v>
      </c>
      <c r="L147" s="8"/>
      <c r="M147" s="18">
        <v>28</v>
      </c>
      <c r="N147" s="18"/>
    </row>
    <row r="148" spans="8:14" ht="13.5" hidden="1" customHeight="1" x14ac:dyDescent="0.2">
      <c r="H148" s="22">
        <v>106</v>
      </c>
      <c r="I148" s="11" t="s">
        <v>693</v>
      </c>
      <c r="J148" s="40">
        <v>255</v>
      </c>
      <c r="K148" s="17" t="s">
        <v>694</v>
      </c>
      <c r="L148" s="8"/>
      <c r="M148" s="18">
        <v>28</v>
      </c>
      <c r="N148" s="18"/>
    </row>
    <row r="149" spans="8:14" ht="13.5" hidden="1" customHeight="1" x14ac:dyDescent="0.2">
      <c r="H149" s="22">
        <v>107</v>
      </c>
      <c r="I149" s="11" t="s">
        <v>695</v>
      </c>
      <c r="J149" s="40">
        <v>256</v>
      </c>
      <c r="K149" s="17" t="s">
        <v>696</v>
      </c>
      <c r="L149" s="8"/>
      <c r="M149" s="18">
        <v>28</v>
      </c>
      <c r="N149" s="18"/>
    </row>
    <row r="150" spans="8:14" ht="13.5" hidden="1" customHeight="1" x14ac:dyDescent="0.2">
      <c r="H150" s="22">
        <v>108</v>
      </c>
      <c r="I150" s="11" t="s">
        <v>1166</v>
      </c>
      <c r="J150" s="40">
        <v>257</v>
      </c>
      <c r="K150" s="17" t="s">
        <v>1167</v>
      </c>
      <c r="L150" s="8"/>
      <c r="M150" s="18">
        <v>28</v>
      </c>
      <c r="N150" s="18"/>
    </row>
    <row r="151" spans="8:14" ht="13.5" hidden="1" customHeight="1" x14ac:dyDescent="0.2">
      <c r="H151" s="22">
        <v>109</v>
      </c>
      <c r="I151" s="11" t="s">
        <v>697</v>
      </c>
      <c r="J151" s="40">
        <v>258</v>
      </c>
      <c r="K151" s="17" t="s">
        <v>132</v>
      </c>
      <c r="L151" s="8"/>
      <c r="M151" s="18">
        <v>28</v>
      </c>
      <c r="N151" s="18"/>
    </row>
    <row r="152" spans="8:14" ht="13.5" hidden="1" customHeight="1" x14ac:dyDescent="0.2">
      <c r="H152" s="22">
        <v>110</v>
      </c>
      <c r="I152" s="11" t="s">
        <v>698</v>
      </c>
      <c r="J152" s="40">
        <v>259</v>
      </c>
      <c r="K152" s="17" t="s">
        <v>123</v>
      </c>
      <c r="L152" s="8"/>
      <c r="M152" s="18">
        <v>28</v>
      </c>
      <c r="N152" s="18"/>
    </row>
    <row r="153" spans="8:14" ht="13.5" hidden="1" customHeight="1" x14ac:dyDescent="0.2">
      <c r="H153" s="22">
        <v>111</v>
      </c>
      <c r="I153" s="11" t="s">
        <v>699</v>
      </c>
      <c r="J153" s="40">
        <v>260</v>
      </c>
      <c r="K153" s="17" t="s">
        <v>4</v>
      </c>
      <c r="L153" s="8"/>
      <c r="M153" s="18">
        <v>28</v>
      </c>
      <c r="N153" s="18"/>
    </row>
    <row r="154" spans="8:14" ht="13.5" hidden="1" customHeight="1" x14ac:dyDescent="0.2">
      <c r="H154" s="22">
        <v>112</v>
      </c>
      <c r="I154" s="11" t="s">
        <v>700</v>
      </c>
      <c r="J154" s="40">
        <v>261</v>
      </c>
      <c r="K154" s="17" t="s">
        <v>128</v>
      </c>
      <c r="L154" s="8"/>
      <c r="M154" s="18">
        <v>28</v>
      </c>
      <c r="N154" s="18"/>
    </row>
    <row r="155" spans="8:14" ht="13.5" hidden="1" customHeight="1" x14ac:dyDescent="0.2">
      <c r="H155" s="22">
        <v>113</v>
      </c>
      <c r="I155" s="11" t="s">
        <v>701</v>
      </c>
      <c r="J155" s="40">
        <v>262</v>
      </c>
      <c r="K155" s="17" t="s">
        <v>133</v>
      </c>
      <c r="L155" s="8"/>
      <c r="M155" s="18">
        <v>28</v>
      </c>
      <c r="N155" s="18"/>
    </row>
    <row r="156" spans="8:14" ht="13.5" hidden="1" customHeight="1" x14ac:dyDescent="0.2">
      <c r="H156" s="22">
        <v>114</v>
      </c>
      <c r="I156" s="11" t="s">
        <v>702</v>
      </c>
      <c r="J156" s="40">
        <v>263</v>
      </c>
      <c r="K156" s="17" t="s">
        <v>464</v>
      </c>
      <c r="L156" s="8"/>
      <c r="M156" s="18">
        <v>28</v>
      </c>
      <c r="N156" s="18"/>
    </row>
    <row r="157" spans="8:14" ht="13.5" hidden="1" customHeight="1" x14ac:dyDescent="0.2">
      <c r="H157" s="22">
        <v>115</v>
      </c>
      <c r="I157" s="11" t="s">
        <v>703</v>
      </c>
      <c r="J157" s="40">
        <v>264</v>
      </c>
      <c r="K157" s="17" t="s">
        <v>292</v>
      </c>
      <c r="L157" s="8"/>
      <c r="M157" s="18">
        <v>28</v>
      </c>
      <c r="N157" s="18"/>
    </row>
    <row r="158" spans="8:14" ht="13.5" hidden="1" customHeight="1" x14ac:dyDescent="0.2">
      <c r="H158" s="22">
        <v>116</v>
      </c>
      <c r="I158" s="11" t="s">
        <v>704</v>
      </c>
      <c r="J158" s="40">
        <v>265</v>
      </c>
      <c r="K158" s="17" t="s">
        <v>543</v>
      </c>
      <c r="L158" s="8"/>
      <c r="M158" s="18">
        <v>28</v>
      </c>
      <c r="N158" s="18"/>
    </row>
    <row r="159" spans="8:14" ht="13.5" hidden="1" customHeight="1" x14ac:dyDescent="0.2">
      <c r="H159" s="22">
        <v>117</v>
      </c>
      <c r="I159" s="11" t="s">
        <v>705</v>
      </c>
      <c r="J159" s="40">
        <v>266</v>
      </c>
      <c r="K159" s="17" t="s">
        <v>438</v>
      </c>
      <c r="L159" s="8"/>
      <c r="M159" s="18">
        <v>28</v>
      </c>
      <c r="N159" s="18"/>
    </row>
    <row r="160" spans="8:14" ht="13.5" hidden="1" customHeight="1" x14ac:dyDescent="0.2">
      <c r="H160" s="22">
        <v>118</v>
      </c>
      <c r="I160" s="11" t="s">
        <v>706</v>
      </c>
      <c r="J160" s="40">
        <v>267</v>
      </c>
      <c r="K160" s="17" t="s">
        <v>439</v>
      </c>
      <c r="L160" s="8"/>
      <c r="M160" s="18">
        <v>28</v>
      </c>
      <c r="N160" s="18"/>
    </row>
    <row r="161" spans="8:14" ht="13.5" hidden="1" customHeight="1" x14ac:dyDescent="0.2">
      <c r="H161" s="22">
        <v>119</v>
      </c>
      <c r="I161" s="11" t="s">
        <v>707</v>
      </c>
      <c r="J161" s="40">
        <v>268</v>
      </c>
      <c r="K161" s="17" t="s">
        <v>440</v>
      </c>
      <c r="L161" s="8"/>
      <c r="M161" s="18">
        <v>28</v>
      </c>
      <c r="N161" s="18"/>
    </row>
    <row r="162" spans="8:14" ht="13.5" hidden="1" customHeight="1" x14ac:dyDescent="0.2">
      <c r="H162" s="22">
        <v>120</v>
      </c>
      <c r="I162" s="11" t="s">
        <v>708</v>
      </c>
      <c r="J162" s="40">
        <v>269</v>
      </c>
      <c r="K162" s="17" t="s">
        <v>362</v>
      </c>
      <c r="L162" s="8"/>
      <c r="M162" s="18">
        <v>28</v>
      </c>
      <c r="N162" s="18"/>
    </row>
    <row r="163" spans="8:14" ht="13.5" hidden="1" customHeight="1" x14ac:dyDescent="0.2">
      <c r="H163" s="22">
        <v>121</v>
      </c>
      <c r="I163" s="11" t="s">
        <v>709</v>
      </c>
      <c r="J163" s="40">
        <v>270</v>
      </c>
      <c r="K163" s="17" t="s">
        <v>422</v>
      </c>
      <c r="L163" s="8"/>
      <c r="M163" s="18">
        <v>28</v>
      </c>
      <c r="N163" s="18"/>
    </row>
    <row r="164" spans="8:14" ht="13.5" hidden="1" customHeight="1" x14ac:dyDescent="0.2">
      <c r="H164" s="22">
        <v>122</v>
      </c>
      <c r="I164" s="11" t="s">
        <v>710</v>
      </c>
      <c r="J164" s="40">
        <v>271</v>
      </c>
      <c r="K164" s="17" t="s">
        <v>127</v>
      </c>
      <c r="L164" s="8"/>
      <c r="M164" s="18">
        <v>28</v>
      </c>
      <c r="N164" s="18"/>
    </row>
    <row r="165" spans="8:14" ht="13.5" hidden="1" customHeight="1" x14ac:dyDescent="0.2">
      <c r="H165" s="22">
        <v>123</v>
      </c>
      <c r="I165" s="11" t="s">
        <v>711</v>
      </c>
      <c r="J165" s="40">
        <v>272</v>
      </c>
      <c r="K165" s="17" t="s">
        <v>119</v>
      </c>
      <c r="L165" s="8"/>
      <c r="M165" s="18">
        <v>28</v>
      </c>
      <c r="N165" s="18"/>
    </row>
    <row r="166" spans="8:14" ht="13.5" hidden="1" customHeight="1" x14ac:dyDescent="0.2">
      <c r="H166" s="22">
        <v>124</v>
      </c>
      <c r="I166" s="11" t="s">
        <v>712</v>
      </c>
      <c r="J166" s="40">
        <v>273</v>
      </c>
      <c r="K166" s="17" t="s">
        <v>399</v>
      </c>
      <c r="L166" s="8"/>
      <c r="M166" s="18">
        <v>28</v>
      </c>
      <c r="N166" s="18"/>
    </row>
    <row r="167" spans="8:14" ht="13.5" hidden="1" customHeight="1" x14ac:dyDescent="0.2">
      <c r="H167" s="22">
        <v>125</v>
      </c>
      <c r="I167" s="11" t="s">
        <v>713</v>
      </c>
      <c r="J167" s="40">
        <v>274</v>
      </c>
      <c r="K167" s="17" t="s">
        <v>126</v>
      </c>
      <c r="L167" s="8"/>
      <c r="M167" s="18">
        <v>28</v>
      </c>
      <c r="N167" s="18"/>
    </row>
    <row r="168" spans="8:14" ht="13.5" hidden="1" customHeight="1" x14ac:dyDescent="0.2">
      <c r="H168" s="22">
        <v>126</v>
      </c>
      <c r="I168" s="11" t="s">
        <v>714</v>
      </c>
      <c r="J168" s="40">
        <v>275</v>
      </c>
      <c r="K168" s="17" t="s">
        <v>5</v>
      </c>
      <c r="L168" s="8"/>
      <c r="M168" s="18">
        <v>28</v>
      </c>
      <c r="N168" s="18"/>
    </row>
    <row r="169" spans="8:14" ht="13.5" hidden="1" customHeight="1" x14ac:dyDescent="0.2">
      <c r="H169" s="22">
        <v>127</v>
      </c>
      <c r="I169" s="11" t="s">
        <v>715</v>
      </c>
      <c r="J169" s="40">
        <v>276</v>
      </c>
      <c r="K169" s="17" t="s">
        <v>296</v>
      </c>
      <c r="L169" s="8"/>
      <c r="M169" s="18">
        <v>28</v>
      </c>
      <c r="N169" s="18"/>
    </row>
    <row r="170" spans="8:14" ht="13.5" hidden="1" customHeight="1" x14ac:dyDescent="0.2">
      <c r="H170" s="22">
        <v>128</v>
      </c>
      <c r="I170" s="11" t="s">
        <v>716</v>
      </c>
      <c r="J170" s="40">
        <v>277</v>
      </c>
      <c r="K170" s="17" t="s">
        <v>465</v>
      </c>
      <c r="L170" s="8"/>
      <c r="M170" s="18">
        <v>28</v>
      </c>
      <c r="N170" s="18"/>
    </row>
    <row r="171" spans="8:14" ht="13.5" hidden="1" customHeight="1" x14ac:dyDescent="0.2">
      <c r="H171" s="22">
        <v>129</v>
      </c>
      <c r="I171" s="11" t="s">
        <v>717</v>
      </c>
      <c r="J171" s="40">
        <v>278</v>
      </c>
      <c r="K171" s="17" t="s">
        <v>120</v>
      </c>
      <c r="L171" s="8"/>
      <c r="M171" s="18">
        <v>28</v>
      </c>
      <c r="N171" s="18"/>
    </row>
    <row r="172" spans="8:14" ht="13.5" hidden="1" customHeight="1" x14ac:dyDescent="0.2">
      <c r="H172" s="22">
        <v>130</v>
      </c>
      <c r="I172" s="11" t="s">
        <v>718</v>
      </c>
      <c r="J172" s="40">
        <v>279</v>
      </c>
      <c r="K172" s="17" t="s">
        <v>441</v>
      </c>
      <c r="L172" s="8"/>
      <c r="M172" s="18">
        <v>28</v>
      </c>
      <c r="N172" s="18"/>
    </row>
    <row r="173" spans="8:14" ht="13.5" hidden="1" customHeight="1" x14ac:dyDescent="0.2">
      <c r="H173" s="22">
        <v>131</v>
      </c>
      <c r="I173" s="11" t="s">
        <v>719</v>
      </c>
      <c r="J173" s="40">
        <v>280</v>
      </c>
      <c r="K173" s="17" t="s">
        <v>293</v>
      </c>
      <c r="L173" s="8"/>
      <c r="M173" s="18">
        <v>28</v>
      </c>
      <c r="N173" s="18"/>
    </row>
    <row r="174" spans="8:14" ht="13.5" hidden="1" customHeight="1" x14ac:dyDescent="0.2">
      <c r="H174" s="22">
        <v>132</v>
      </c>
      <c r="I174" s="11" t="s">
        <v>720</v>
      </c>
      <c r="J174" s="40">
        <v>281</v>
      </c>
      <c r="K174" s="17" t="s">
        <v>544</v>
      </c>
      <c r="L174" s="8"/>
      <c r="M174" s="18">
        <v>28</v>
      </c>
      <c r="N174" s="18"/>
    </row>
    <row r="175" spans="8:14" ht="13.5" hidden="1" customHeight="1" x14ac:dyDescent="0.2">
      <c r="H175" s="22">
        <v>133</v>
      </c>
      <c r="I175" s="11" t="s">
        <v>721</v>
      </c>
      <c r="J175" s="40">
        <v>282</v>
      </c>
      <c r="K175" s="17" t="s">
        <v>300</v>
      </c>
      <c r="L175" s="8"/>
      <c r="M175" s="18">
        <v>28</v>
      </c>
      <c r="N175" s="18"/>
    </row>
    <row r="176" spans="8:14" ht="13.5" hidden="1" customHeight="1" x14ac:dyDescent="0.2">
      <c r="H176" s="22">
        <v>134</v>
      </c>
      <c r="I176" s="11" t="s">
        <v>722</v>
      </c>
      <c r="J176" s="40">
        <v>283</v>
      </c>
      <c r="K176" s="17" t="s">
        <v>121</v>
      </c>
      <c r="L176" s="8"/>
      <c r="M176" s="18">
        <v>28</v>
      </c>
      <c r="N176" s="18"/>
    </row>
    <row r="177" spans="8:14" ht="13.5" hidden="1" customHeight="1" x14ac:dyDescent="0.2">
      <c r="H177" s="22">
        <v>135</v>
      </c>
      <c r="I177" s="11" t="s">
        <v>723</v>
      </c>
      <c r="J177" s="40">
        <v>284</v>
      </c>
      <c r="K177" s="17" t="s">
        <v>125</v>
      </c>
      <c r="L177" s="8"/>
      <c r="M177" s="18">
        <v>28</v>
      </c>
      <c r="N177" s="18"/>
    </row>
    <row r="178" spans="8:14" ht="13.5" hidden="1" customHeight="1" x14ac:dyDescent="0.2">
      <c r="H178" s="22">
        <v>136</v>
      </c>
      <c r="I178" s="11" t="s">
        <v>724</v>
      </c>
      <c r="J178" s="40">
        <v>285</v>
      </c>
      <c r="K178" s="17" t="s">
        <v>582</v>
      </c>
      <c r="L178" s="8"/>
      <c r="M178" s="18">
        <v>28</v>
      </c>
      <c r="N178" s="18"/>
    </row>
    <row r="179" spans="8:14" ht="13.5" hidden="1" customHeight="1" x14ac:dyDescent="0.2">
      <c r="H179" s="22">
        <v>137</v>
      </c>
      <c r="I179" s="11" t="s">
        <v>725</v>
      </c>
      <c r="J179" s="40">
        <v>286</v>
      </c>
      <c r="K179" s="17" t="s">
        <v>131</v>
      </c>
      <c r="L179" s="8"/>
      <c r="M179" s="18">
        <v>28</v>
      </c>
      <c r="N179" s="18"/>
    </row>
    <row r="180" spans="8:14" ht="13.5" hidden="1" customHeight="1" x14ac:dyDescent="0.2">
      <c r="H180" s="22">
        <v>138</v>
      </c>
      <c r="I180" s="11" t="s">
        <v>726</v>
      </c>
      <c r="J180" s="40">
        <v>287</v>
      </c>
      <c r="K180" s="17" t="s">
        <v>423</v>
      </c>
      <c r="L180" s="8"/>
      <c r="M180" s="18">
        <v>28</v>
      </c>
      <c r="N180" s="18"/>
    </row>
    <row r="181" spans="8:14" ht="13.5" hidden="1" customHeight="1" x14ac:dyDescent="0.2">
      <c r="H181" s="22">
        <v>139</v>
      </c>
      <c r="I181" s="11" t="s">
        <v>727</v>
      </c>
      <c r="J181" s="40">
        <v>288</v>
      </c>
      <c r="K181" s="17" t="s">
        <v>297</v>
      </c>
      <c r="L181" s="8"/>
      <c r="M181" s="18">
        <v>28</v>
      </c>
      <c r="N181" s="18"/>
    </row>
    <row r="182" spans="8:14" ht="13.5" hidden="1" customHeight="1" x14ac:dyDescent="0.2">
      <c r="H182" s="22">
        <v>140</v>
      </c>
      <c r="I182" s="11" t="s">
        <v>728</v>
      </c>
      <c r="J182" s="40">
        <v>289</v>
      </c>
      <c r="K182" s="17" t="s">
        <v>363</v>
      </c>
      <c r="L182" s="8"/>
      <c r="M182" s="18">
        <v>28</v>
      </c>
      <c r="N182" s="18"/>
    </row>
    <row r="183" spans="8:14" ht="13.5" hidden="1" customHeight="1" x14ac:dyDescent="0.2">
      <c r="H183" s="22">
        <v>141</v>
      </c>
      <c r="I183" s="11" t="s">
        <v>729</v>
      </c>
      <c r="J183" s="40">
        <v>290</v>
      </c>
      <c r="K183" s="17" t="s">
        <v>334</v>
      </c>
      <c r="L183" s="8"/>
      <c r="M183" s="18">
        <v>28</v>
      </c>
      <c r="N183" s="18"/>
    </row>
    <row r="184" spans="8:14" ht="13.5" hidden="1" customHeight="1" x14ac:dyDescent="0.2">
      <c r="H184" s="22">
        <v>142</v>
      </c>
      <c r="I184" s="11" t="s">
        <v>1168</v>
      </c>
      <c r="J184" s="40">
        <v>291</v>
      </c>
      <c r="K184" s="17" t="s">
        <v>1558</v>
      </c>
      <c r="L184" s="8"/>
      <c r="M184" s="18">
        <v>28</v>
      </c>
      <c r="N184" s="18"/>
    </row>
    <row r="185" spans="8:14" ht="13.5" hidden="1" customHeight="1" x14ac:dyDescent="0.2">
      <c r="H185" s="22">
        <v>143</v>
      </c>
      <c r="I185" s="11" t="s">
        <v>1169</v>
      </c>
      <c r="J185" s="40">
        <v>292</v>
      </c>
      <c r="K185" s="17" t="s">
        <v>545</v>
      </c>
      <c r="L185" s="8"/>
      <c r="M185" s="18">
        <v>28</v>
      </c>
      <c r="N185" s="18"/>
    </row>
    <row r="186" spans="8:14" ht="13.5" hidden="1" customHeight="1" x14ac:dyDescent="0.2">
      <c r="H186" s="22">
        <v>144</v>
      </c>
      <c r="I186" s="11" t="s">
        <v>730</v>
      </c>
      <c r="J186" s="40">
        <v>293</v>
      </c>
      <c r="K186" s="17" t="s">
        <v>486</v>
      </c>
      <c r="L186" s="8"/>
      <c r="M186" s="18">
        <v>28</v>
      </c>
      <c r="N186" s="18"/>
    </row>
    <row r="187" spans="8:14" ht="13.5" hidden="1" customHeight="1" x14ac:dyDescent="0.2">
      <c r="H187" s="22">
        <v>145</v>
      </c>
      <c r="I187" s="11" t="s">
        <v>731</v>
      </c>
      <c r="J187" s="40">
        <v>294</v>
      </c>
      <c r="K187" s="17" t="s">
        <v>466</v>
      </c>
      <c r="L187" s="8"/>
      <c r="M187" s="18">
        <v>28</v>
      </c>
      <c r="N187" s="18"/>
    </row>
    <row r="188" spans="8:14" ht="13.5" hidden="1" customHeight="1" x14ac:dyDescent="0.2">
      <c r="H188" s="22">
        <v>146</v>
      </c>
      <c r="I188" s="11" t="s">
        <v>732</v>
      </c>
      <c r="J188" s="40">
        <v>295</v>
      </c>
      <c r="K188" s="17" t="s">
        <v>546</v>
      </c>
      <c r="L188" s="8"/>
      <c r="M188" s="18">
        <v>28</v>
      </c>
      <c r="N188" s="18"/>
    </row>
    <row r="189" spans="8:14" ht="13.5" hidden="1" customHeight="1" x14ac:dyDescent="0.2">
      <c r="H189" s="22">
        <v>147</v>
      </c>
      <c r="I189" s="11" t="s">
        <v>1170</v>
      </c>
      <c r="J189" s="40">
        <v>296</v>
      </c>
      <c r="K189" s="17" t="s">
        <v>442</v>
      </c>
      <c r="L189" s="8"/>
      <c r="M189" s="18">
        <v>28</v>
      </c>
      <c r="N189" s="18"/>
    </row>
    <row r="190" spans="8:14" ht="13.5" hidden="1" customHeight="1" x14ac:dyDescent="0.2">
      <c r="H190" s="22">
        <v>148</v>
      </c>
      <c r="I190" s="11" t="s">
        <v>733</v>
      </c>
      <c r="J190" s="40">
        <v>297</v>
      </c>
      <c r="K190" s="17" t="s">
        <v>365</v>
      </c>
      <c r="L190" s="8"/>
      <c r="M190" s="18">
        <v>28</v>
      </c>
      <c r="N190" s="18"/>
    </row>
    <row r="191" spans="8:14" ht="13.5" hidden="1" customHeight="1" x14ac:dyDescent="0.2">
      <c r="H191" s="22">
        <v>149</v>
      </c>
      <c r="I191" s="11" t="s">
        <v>734</v>
      </c>
      <c r="J191" s="40">
        <v>298</v>
      </c>
      <c r="K191" s="17" t="s">
        <v>335</v>
      </c>
      <c r="L191" s="8"/>
      <c r="M191" s="18">
        <v>28</v>
      </c>
      <c r="N191" s="18"/>
    </row>
    <row r="192" spans="8:14" ht="13.5" hidden="1" customHeight="1" x14ac:dyDescent="0.2">
      <c r="H192" s="22">
        <v>150</v>
      </c>
      <c r="I192" s="11" t="s">
        <v>1171</v>
      </c>
      <c r="J192" s="40">
        <v>299</v>
      </c>
      <c r="K192" s="17" t="s">
        <v>1172</v>
      </c>
      <c r="L192" s="8"/>
      <c r="M192" s="18">
        <v>28</v>
      </c>
      <c r="N192" s="18"/>
    </row>
    <row r="193" spans="8:14" ht="13.5" hidden="1" customHeight="1" x14ac:dyDescent="0.2">
      <c r="H193" s="22">
        <v>151</v>
      </c>
      <c r="I193" s="11" t="s">
        <v>735</v>
      </c>
      <c r="J193" s="40">
        <v>300</v>
      </c>
      <c r="K193" s="17" t="s">
        <v>366</v>
      </c>
      <c r="L193" s="8"/>
      <c r="M193" s="18">
        <v>28</v>
      </c>
      <c r="N193" s="18"/>
    </row>
    <row r="194" spans="8:14" ht="13.5" hidden="1" customHeight="1" x14ac:dyDescent="0.2">
      <c r="H194" s="22">
        <v>152</v>
      </c>
      <c r="I194" s="11" t="s">
        <v>736</v>
      </c>
      <c r="J194" s="40">
        <v>301</v>
      </c>
      <c r="K194" s="17" t="s">
        <v>324</v>
      </c>
      <c r="L194" s="8"/>
      <c r="M194" s="18">
        <v>28</v>
      </c>
      <c r="N194" s="18"/>
    </row>
    <row r="195" spans="8:14" ht="13.5" hidden="1" customHeight="1" x14ac:dyDescent="0.2">
      <c r="H195" s="22">
        <v>153</v>
      </c>
      <c r="I195" s="11" t="s">
        <v>737</v>
      </c>
      <c r="J195" s="40">
        <v>302</v>
      </c>
      <c r="K195" s="17" t="s">
        <v>140</v>
      </c>
      <c r="L195" s="8"/>
      <c r="M195" s="18">
        <v>28</v>
      </c>
      <c r="N195" s="18"/>
    </row>
    <row r="196" spans="8:14" ht="13.5" hidden="1" customHeight="1" x14ac:dyDescent="0.2">
      <c r="H196" s="22">
        <v>154</v>
      </c>
      <c r="I196" s="11" t="s">
        <v>738</v>
      </c>
      <c r="J196" s="40">
        <v>303</v>
      </c>
      <c r="K196" s="17" t="s">
        <v>400</v>
      </c>
      <c r="L196" s="8"/>
      <c r="M196" s="18">
        <v>28</v>
      </c>
      <c r="N196" s="18"/>
    </row>
    <row r="197" spans="8:14" ht="13.5" hidden="1" customHeight="1" x14ac:dyDescent="0.2">
      <c r="H197" s="22">
        <v>155</v>
      </c>
      <c r="I197" s="11" t="s">
        <v>739</v>
      </c>
      <c r="J197" s="40">
        <v>304</v>
      </c>
      <c r="K197" s="17" t="s">
        <v>547</v>
      </c>
      <c r="L197" s="8"/>
      <c r="M197" s="18">
        <v>28</v>
      </c>
      <c r="N197" s="18"/>
    </row>
    <row r="198" spans="8:14" ht="13.5" hidden="1" customHeight="1" x14ac:dyDescent="0.2">
      <c r="H198" s="22">
        <v>156</v>
      </c>
      <c r="I198" s="11" t="s">
        <v>740</v>
      </c>
      <c r="J198" s="40">
        <v>306</v>
      </c>
      <c r="K198" s="17" t="s">
        <v>326</v>
      </c>
      <c r="L198" s="8"/>
      <c r="M198" s="18">
        <v>28</v>
      </c>
      <c r="N198" s="18"/>
    </row>
    <row r="199" spans="8:14" ht="13.5" hidden="1" customHeight="1" x14ac:dyDescent="0.2">
      <c r="H199" s="22">
        <v>157</v>
      </c>
      <c r="I199" s="11" t="s">
        <v>741</v>
      </c>
      <c r="J199" s="40">
        <v>307</v>
      </c>
      <c r="K199" s="17" t="s">
        <v>283</v>
      </c>
      <c r="L199" s="8"/>
      <c r="M199" s="18">
        <v>28</v>
      </c>
      <c r="N199" s="18"/>
    </row>
    <row r="200" spans="8:14" ht="13.5" hidden="1" customHeight="1" x14ac:dyDescent="0.2">
      <c r="H200" s="22">
        <v>158</v>
      </c>
      <c r="I200" s="11" t="s">
        <v>742</v>
      </c>
      <c r="J200" s="40">
        <v>308</v>
      </c>
      <c r="K200" s="17" t="s">
        <v>487</v>
      </c>
      <c r="L200" s="8"/>
      <c r="M200" s="18">
        <v>28</v>
      </c>
      <c r="N200" s="18"/>
    </row>
    <row r="201" spans="8:14" ht="13.5" hidden="1" customHeight="1" x14ac:dyDescent="0.2">
      <c r="H201" s="22">
        <v>159</v>
      </c>
      <c r="I201" s="11" t="s">
        <v>743</v>
      </c>
      <c r="J201" s="40">
        <v>309</v>
      </c>
      <c r="K201" s="17" t="s">
        <v>424</v>
      </c>
      <c r="L201" s="8"/>
      <c r="M201" s="18">
        <v>28</v>
      </c>
      <c r="N201" s="18"/>
    </row>
    <row r="202" spans="8:14" ht="13.5" hidden="1" customHeight="1" x14ac:dyDescent="0.2">
      <c r="H202" s="22">
        <v>160</v>
      </c>
      <c r="I202" s="11" t="s">
        <v>744</v>
      </c>
      <c r="J202" s="40">
        <v>310</v>
      </c>
      <c r="K202" s="17" t="s">
        <v>135</v>
      </c>
      <c r="L202" s="8"/>
      <c r="M202" s="18">
        <v>28</v>
      </c>
      <c r="N202" s="18"/>
    </row>
    <row r="203" spans="8:14" ht="13.5" hidden="1" customHeight="1" x14ac:dyDescent="0.2">
      <c r="H203" s="22">
        <v>161</v>
      </c>
      <c r="I203" s="11" t="s">
        <v>745</v>
      </c>
      <c r="J203" s="40">
        <v>311</v>
      </c>
      <c r="K203" s="17" t="s">
        <v>1</v>
      </c>
      <c r="L203" s="8"/>
      <c r="M203" s="18">
        <v>28</v>
      </c>
      <c r="N203" s="18"/>
    </row>
    <row r="204" spans="8:14" ht="13.5" hidden="1" customHeight="1" x14ac:dyDescent="0.2">
      <c r="H204" s="22">
        <v>162</v>
      </c>
      <c r="I204" s="11" t="s">
        <v>746</v>
      </c>
      <c r="J204" s="40">
        <v>312</v>
      </c>
      <c r="K204" s="17" t="s">
        <v>401</v>
      </c>
      <c r="L204" s="8"/>
      <c r="M204" s="18">
        <v>28</v>
      </c>
      <c r="N204" s="18"/>
    </row>
    <row r="205" spans="8:14" ht="13.5" hidden="1" customHeight="1" x14ac:dyDescent="0.2">
      <c r="H205" s="22">
        <v>163</v>
      </c>
      <c r="I205" s="11" t="s">
        <v>747</v>
      </c>
      <c r="J205" s="40">
        <v>313</v>
      </c>
      <c r="K205" s="17" t="s">
        <v>141</v>
      </c>
      <c r="L205" s="8"/>
      <c r="M205" s="18">
        <v>28</v>
      </c>
      <c r="N205" s="18"/>
    </row>
    <row r="206" spans="8:14" ht="13.5" hidden="1" customHeight="1" x14ac:dyDescent="0.2">
      <c r="H206" s="22">
        <v>164</v>
      </c>
      <c r="I206" s="11" t="s">
        <v>748</v>
      </c>
      <c r="J206" s="40">
        <v>314</v>
      </c>
      <c r="K206" s="17" t="s">
        <v>443</v>
      </c>
      <c r="L206" s="8"/>
      <c r="M206" s="18">
        <v>28</v>
      </c>
      <c r="N206" s="18"/>
    </row>
    <row r="207" spans="8:14" ht="13.5" hidden="1" customHeight="1" x14ac:dyDescent="0.2">
      <c r="H207" s="22">
        <v>165</v>
      </c>
      <c r="I207" s="11" t="s">
        <v>749</v>
      </c>
      <c r="J207" s="40">
        <v>315</v>
      </c>
      <c r="K207" s="17" t="s">
        <v>336</v>
      </c>
      <c r="L207" s="8"/>
      <c r="M207" s="18">
        <v>28</v>
      </c>
      <c r="N207" s="18"/>
    </row>
    <row r="208" spans="8:14" ht="13.5" hidden="1" customHeight="1" x14ac:dyDescent="0.2">
      <c r="H208" s="22">
        <v>166</v>
      </c>
      <c r="I208" s="11" t="s">
        <v>750</v>
      </c>
      <c r="J208" s="40">
        <v>316</v>
      </c>
      <c r="K208" s="17" t="s">
        <v>138</v>
      </c>
      <c r="L208" s="8"/>
      <c r="M208" s="18">
        <v>28</v>
      </c>
      <c r="N208" s="18"/>
    </row>
    <row r="209" spans="8:14" ht="13.5" hidden="1" customHeight="1" x14ac:dyDescent="0.2">
      <c r="H209" s="22">
        <v>167</v>
      </c>
      <c r="I209" s="11" t="s">
        <v>751</v>
      </c>
      <c r="J209" s="40">
        <v>317</v>
      </c>
      <c r="K209" s="17" t="s">
        <v>287</v>
      </c>
      <c r="L209" s="8"/>
      <c r="M209" s="18">
        <v>28</v>
      </c>
      <c r="N209" s="18"/>
    </row>
    <row r="210" spans="8:14" ht="13.5" hidden="1" customHeight="1" x14ac:dyDescent="0.2">
      <c r="H210" s="22">
        <v>168</v>
      </c>
      <c r="I210" s="11" t="s">
        <v>752</v>
      </c>
      <c r="J210" s="40">
        <v>318</v>
      </c>
      <c r="K210" s="17" t="s">
        <v>402</v>
      </c>
      <c r="L210" s="8"/>
      <c r="M210" s="18">
        <v>28</v>
      </c>
      <c r="N210" s="18"/>
    </row>
    <row r="211" spans="8:14" ht="13.5" hidden="1" customHeight="1" x14ac:dyDescent="0.2">
      <c r="H211" s="22">
        <v>169</v>
      </c>
      <c r="I211" s="11" t="s">
        <v>753</v>
      </c>
      <c r="J211" s="40">
        <v>319</v>
      </c>
      <c r="K211" s="17" t="s">
        <v>284</v>
      </c>
      <c r="L211" s="8"/>
      <c r="M211" s="18">
        <v>28</v>
      </c>
      <c r="N211" s="18"/>
    </row>
    <row r="212" spans="8:14" ht="13.5" hidden="1" customHeight="1" x14ac:dyDescent="0.2">
      <c r="H212" s="22">
        <v>170</v>
      </c>
      <c r="I212" s="11" t="s">
        <v>754</v>
      </c>
      <c r="J212" s="40">
        <v>320</v>
      </c>
      <c r="K212" s="17" t="s">
        <v>137</v>
      </c>
      <c r="L212" s="8"/>
      <c r="M212" s="18">
        <v>28</v>
      </c>
      <c r="N212" s="18"/>
    </row>
    <row r="213" spans="8:14" ht="13.5" hidden="1" customHeight="1" x14ac:dyDescent="0.2">
      <c r="H213" s="22">
        <v>171</v>
      </c>
      <c r="I213" s="11" t="s">
        <v>755</v>
      </c>
      <c r="J213" s="40">
        <v>321</v>
      </c>
      <c r="K213" s="17" t="s">
        <v>325</v>
      </c>
      <c r="L213" s="8"/>
      <c r="M213" s="18">
        <v>28</v>
      </c>
      <c r="N213" s="18"/>
    </row>
    <row r="214" spans="8:14" ht="13.5" hidden="1" customHeight="1" x14ac:dyDescent="0.2">
      <c r="H214" s="22">
        <v>172</v>
      </c>
      <c r="I214" s="11" t="s">
        <v>756</v>
      </c>
      <c r="J214" s="40">
        <v>322</v>
      </c>
      <c r="K214" s="17" t="s">
        <v>136</v>
      </c>
      <c r="L214" s="8"/>
      <c r="M214" s="18">
        <v>28</v>
      </c>
      <c r="N214" s="18"/>
    </row>
    <row r="215" spans="8:14" ht="13.5" hidden="1" customHeight="1" x14ac:dyDescent="0.2">
      <c r="H215" s="22">
        <v>173</v>
      </c>
      <c r="I215" s="11" t="s">
        <v>757</v>
      </c>
      <c r="J215" s="40">
        <v>323</v>
      </c>
      <c r="K215" s="17" t="s">
        <v>337</v>
      </c>
      <c r="L215" s="8"/>
      <c r="M215" s="18">
        <v>28</v>
      </c>
      <c r="N215" s="18"/>
    </row>
    <row r="216" spans="8:14" ht="13.5" hidden="1" customHeight="1" x14ac:dyDescent="0.2">
      <c r="H216" s="22">
        <v>174</v>
      </c>
      <c r="I216" s="11" t="s">
        <v>758</v>
      </c>
      <c r="J216" s="40">
        <v>324</v>
      </c>
      <c r="K216" s="17" t="s">
        <v>338</v>
      </c>
      <c r="L216" s="8"/>
      <c r="M216" s="18">
        <v>28</v>
      </c>
      <c r="N216" s="18"/>
    </row>
    <row r="217" spans="8:14" ht="13.5" hidden="1" customHeight="1" x14ac:dyDescent="0.2">
      <c r="H217" s="22">
        <v>175</v>
      </c>
      <c r="I217" s="11" t="s">
        <v>759</v>
      </c>
      <c r="J217" s="40">
        <v>325</v>
      </c>
      <c r="K217" s="17" t="s">
        <v>403</v>
      </c>
      <c r="L217" s="8"/>
      <c r="M217" s="18">
        <v>28</v>
      </c>
      <c r="N217" s="18"/>
    </row>
    <row r="218" spans="8:14" ht="13.5" hidden="1" customHeight="1" x14ac:dyDescent="0.2">
      <c r="H218" s="22">
        <v>176</v>
      </c>
      <c r="I218" s="11" t="s">
        <v>760</v>
      </c>
      <c r="J218" s="40">
        <v>326</v>
      </c>
      <c r="K218" s="17" t="s">
        <v>282</v>
      </c>
      <c r="L218" s="8"/>
      <c r="M218" s="18">
        <v>28</v>
      </c>
      <c r="N218" s="18"/>
    </row>
    <row r="219" spans="8:14" ht="13.5" hidden="1" customHeight="1" x14ac:dyDescent="0.2">
      <c r="H219" s="22">
        <v>177</v>
      </c>
      <c r="I219" s="11" t="s">
        <v>761</v>
      </c>
      <c r="J219" s="40">
        <v>327</v>
      </c>
      <c r="K219" s="17" t="s">
        <v>134</v>
      </c>
      <c r="L219" s="8"/>
      <c r="M219" s="18">
        <v>28</v>
      </c>
      <c r="N219" s="18"/>
    </row>
    <row r="220" spans="8:14" ht="13.5" hidden="1" customHeight="1" x14ac:dyDescent="0.2">
      <c r="H220" s="22">
        <v>178</v>
      </c>
      <c r="I220" s="11" t="s">
        <v>1173</v>
      </c>
      <c r="J220" s="40">
        <v>328</v>
      </c>
      <c r="K220" s="17" t="s">
        <v>1174</v>
      </c>
      <c r="L220" s="8"/>
      <c r="M220" s="18">
        <v>28</v>
      </c>
      <c r="N220" s="18"/>
    </row>
    <row r="221" spans="8:14" ht="13.5" hidden="1" customHeight="1" x14ac:dyDescent="0.2">
      <c r="H221" s="22">
        <v>179</v>
      </c>
      <c r="I221" s="11" t="s">
        <v>762</v>
      </c>
      <c r="J221" s="40">
        <v>329</v>
      </c>
      <c r="K221" s="17" t="s">
        <v>139</v>
      </c>
      <c r="L221" s="8"/>
      <c r="M221" s="18">
        <v>28</v>
      </c>
      <c r="N221" s="18"/>
    </row>
    <row r="222" spans="8:14" ht="13.5" hidden="1" customHeight="1" x14ac:dyDescent="0.2">
      <c r="H222" s="22">
        <v>180</v>
      </c>
      <c r="I222" s="11" t="s">
        <v>1175</v>
      </c>
      <c r="J222" s="40">
        <v>330</v>
      </c>
      <c r="K222" s="17" t="s">
        <v>763</v>
      </c>
      <c r="L222" s="8"/>
      <c r="M222" s="18">
        <v>28</v>
      </c>
      <c r="N222" s="18"/>
    </row>
    <row r="223" spans="8:14" ht="13.5" hidden="1" customHeight="1" x14ac:dyDescent="0.2">
      <c r="H223" s="22">
        <v>181</v>
      </c>
      <c r="I223" s="11" t="s">
        <v>764</v>
      </c>
      <c r="J223" s="40">
        <v>331</v>
      </c>
      <c r="K223" s="17" t="s">
        <v>155</v>
      </c>
      <c r="L223" s="8"/>
      <c r="M223" s="18">
        <v>28</v>
      </c>
      <c r="N223" s="18"/>
    </row>
    <row r="224" spans="8:14" ht="13.5" hidden="1" customHeight="1" x14ac:dyDescent="0.2">
      <c r="H224" s="22">
        <v>182</v>
      </c>
      <c r="I224" s="11" t="s">
        <v>765</v>
      </c>
      <c r="J224" s="40">
        <v>332</v>
      </c>
      <c r="K224" s="17" t="s">
        <v>444</v>
      </c>
      <c r="L224" s="8"/>
      <c r="M224" s="18">
        <v>28</v>
      </c>
      <c r="N224" s="18"/>
    </row>
    <row r="225" spans="8:14" ht="13.5" hidden="1" customHeight="1" x14ac:dyDescent="0.2">
      <c r="H225" s="22">
        <v>183</v>
      </c>
      <c r="I225" s="11" t="s">
        <v>766</v>
      </c>
      <c r="J225" s="40">
        <v>333</v>
      </c>
      <c r="K225" s="17" t="s">
        <v>156</v>
      </c>
      <c r="L225" s="8"/>
      <c r="M225" s="18">
        <v>28</v>
      </c>
      <c r="N225" s="18"/>
    </row>
    <row r="226" spans="8:14" ht="13.5" hidden="1" customHeight="1" x14ac:dyDescent="0.2">
      <c r="H226" s="22">
        <v>184</v>
      </c>
      <c r="I226" s="11" t="s">
        <v>767</v>
      </c>
      <c r="J226" s="40">
        <v>334</v>
      </c>
      <c r="K226" s="17" t="s">
        <v>158</v>
      </c>
      <c r="L226" s="8"/>
      <c r="M226" s="18">
        <v>28</v>
      </c>
      <c r="N226" s="18"/>
    </row>
    <row r="227" spans="8:14" ht="13.5" hidden="1" customHeight="1" x14ac:dyDescent="0.2">
      <c r="H227" s="22">
        <v>185</v>
      </c>
      <c r="I227" s="11" t="s">
        <v>768</v>
      </c>
      <c r="J227" s="40">
        <v>335</v>
      </c>
      <c r="K227" s="17" t="s">
        <v>161</v>
      </c>
      <c r="L227" s="8"/>
      <c r="M227" s="18">
        <v>28</v>
      </c>
      <c r="N227" s="18"/>
    </row>
    <row r="228" spans="8:14" ht="13.5" hidden="1" customHeight="1" x14ac:dyDescent="0.2">
      <c r="H228" s="22">
        <v>186</v>
      </c>
      <c r="I228" s="11" t="s">
        <v>769</v>
      </c>
      <c r="J228" s="40">
        <v>336</v>
      </c>
      <c r="K228" s="17" t="s">
        <v>154</v>
      </c>
      <c r="L228" s="8"/>
      <c r="M228" s="18">
        <v>28</v>
      </c>
      <c r="N228" s="18"/>
    </row>
    <row r="229" spans="8:14" ht="13.5" hidden="1" customHeight="1" x14ac:dyDescent="0.2">
      <c r="H229" s="22">
        <v>187</v>
      </c>
      <c r="I229" s="11" t="s">
        <v>770</v>
      </c>
      <c r="J229" s="40">
        <v>337</v>
      </c>
      <c r="K229" s="17" t="s">
        <v>445</v>
      </c>
      <c r="L229" s="8"/>
      <c r="M229" s="18">
        <v>28</v>
      </c>
      <c r="N229" s="18"/>
    </row>
    <row r="230" spans="8:14" ht="13.5" hidden="1" customHeight="1" x14ac:dyDescent="0.2">
      <c r="H230" s="22">
        <v>188</v>
      </c>
      <c r="I230" s="11" t="s">
        <v>771</v>
      </c>
      <c r="J230" s="40">
        <v>338</v>
      </c>
      <c r="K230" s="17" t="s">
        <v>160</v>
      </c>
      <c r="L230" s="8"/>
      <c r="M230" s="18">
        <v>28</v>
      </c>
      <c r="N230" s="18"/>
    </row>
    <row r="231" spans="8:14" ht="13.5" hidden="1" customHeight="1" x14ac:dyDescent="0.2">
      <c r="H231" s="22">
        <v>189</v>
      </c>
      <c r="I231" s="11" t="s">
        <v>1559</v>
      </c>
      <c r="J231" s="40">
        <v>339</v>
      </c>
      <c r="K231" s="17" t="s">
        <v>1560</v>
      </c>
      <c r="L231" s="8"/>
      <c r="M231" s="18">
        <v>28</v>
      </c>
      <c r="N231" s="18"/>
    </row>
    <row r="232" spans="8:14" ht="13.5" hidden="1" customHeight="1" x14ac:dyDescent="0.2">
      <c r="H232" s="22">
        <v>190</v>
      </c>
      <c r="I232" s="11" t="s">
        <v>772</v>
      </c>
      <c r="J232" s="40">
        <v>341</v>
      </c>
      <c r="K232" s="17" t="s">
        <v>167</v>
      </c>
      <c r="L232" s="8"/>
      <c r="M232" s="18">
        <v>28</v>
      </c>
      <c r="N232" s="18"/>
    </row>
    <row r="233" spans="8:14" ht="13.5" hidden="1" customHeight="1" x14ac:dyDescent="0.2">
      <c r="H233" s="22">
        <v>191</v>
      </c>
      <c r="I233" s="11" t="s">
        <v>773</v>
      </c>
      <c r="J233" s="40">
        <v>342</v>
      </c>
      <c r="K233" s="17" t="s">
        <v>157</v>
      </c>
      <c r="L233" s="8"/>
      <c r="M233" s="18">
        <v>28</v>
      </c>
      <c r="N233" s="18"/>
    </row>
    <row r="234" spans="8:14" ht="13.5" hidden="1" customHeight="1" x14ac:dyDescent="0.2">
      <c r="H234" s="22">
        <v>192</v>
      </c>
      <c r="I234" s="11" t="s">
        <v>774</v>
      </c>
      <c r="J234" s="40">
        <v>343</v>
      </c>
      <c r="K234" s="17" t="s">
        <v>446</v>
      </c>
      <c r="L234" s="8"/>
      <c r="M234" s="18">
        <v>28</v>
      </c>
      <c r="N234" s="18"/>
    </row>
    <row r="235" spans="8:14" ht="13.5" hidden="1" customHeight="1" x14ac:dyDescent="0.2">
      <c r="H235" s="22">
        <v>193</v>
      </c>
      <c r="I235" s="11" t="s">
        <v>775</v>
      </c>
      <c r="J235" s="40">
        <v>344</v>
      </c>
      <c r="K235" s="17" t="s">
        <v>168</v>
      </c>
      <c r="L235" s="8"/>
      <c r="M235" s="18">
        <v>28</v>
      </c>
      <c r="N235" s="18"/>
    </row>
    <row r="236" spans="8:14" ht="13.5" hidden="1" customHeight="1" x14ac:dyDescent="0.2">
      <c r="H236" s="22">
        <v>194</v>
      </c>
      <c r="I236" s="11" t="s">
        <v>776</v>
      </c>
      <c r="J236" s="40">
        <v>345</v>
      </c>
      <c r="K236" s="17" t="s">
        <v>404</v>
      </c>
      <c r="L236" s="8"/>
      <c r="M236" s="18">
        <v>28</v>
      </c>
      <c r="N236" s="18"/>
    </row>
    <row r="237" spans="8:14" ht="13.5" hidden="1" customHeight="1" x14ac:dyDescent="0.2">
      <c r="H237" s="22">
        <v>195</v>
      </c>
      <c r="I237" s="11" t="s">
        <v>777</v>
      </c>
      <c r="J237" s="40">
        <v>346</v>
      </c>
      <c r="K237" s="17" t="s">
        <v>583</v>
      </c>
      <c r="L237" s="8"/>
      <c r="M237" s="18">
        <v>28</v>
      </c>
      <c r="N237" s="18"/>
    </row>
    <row r="238" spans="8:14" ht="13.5" hidden="1" customHeight="1" x14ac:dyDescent="0.2">
      <c r="H238" s="22">
        <v>196</v>
      </c>
      <c r="I238" s="11" t="s">
        <v>778</v>
      </c>
      <c r="J238" s="40">
        <v>347</v>
      </c>
      <c r="K238" s="17" t="s">
        <v>166</v>
      </c>
      <c r="L238" s="8"/>
      <c r="M238" s="18">
        <v>28</v>
      </c>
      <c r="N238" s="18"/>
    </row>
    <row r="239" spans="8:14" ht="13.5" hidden="1" customHeight="1" x14ac:dyDescent="0.2">
      <c r="H239" s="22">
        <v>197</v>
      </c>
      <c r="I239" s="11" t="s">
        <v>779</v>
      </c>
      <c r="J239" s="40">
        <v>348</v>
      </c>
      <c r="K239" s="17" t="s">
        <v>6</v>
      </c>
      <c r="L239" s="8"/>
      <c r="M239" s="18">
        <v>28</v>
      </c>
      <c r="N239" s="18"/>
    </row>
    <row r="240" spans="8:14" ht="13.5" hidden="1" customHeight="1" x14ac:dyDescent="0.2">
      <c r="H240" s="22">
        <v>198</v>
      </c>
      <c r="I240" s="11" t="s">
        <v>780</v>
      </c>
      <c r="J240" s="40">
        <v>349</v>
      </c>
      <c r="K240" s="17" t="s">
        <v>405</v>
      </c>
      <c r="L240" s="8"/>
      <c r="M240" s="18">
        <v>28</v>
      </c>
      <c r="N240" s="18"/>
    </row>
    <row r="241" spans="8:14" ht="13.5" hidden="1" customHeight="1" x14ac:dyDescent="0.2">
      <c r="H241" s="22">
        <v>199</v>
      </c>
      <c r="I241" s="11" t="s">
        <v>781</v>
      </c>
      <c r="J241" s="40">
        <v>350</v>
      </c>
      <c r="K241" s="17" t="s">
        <v>447</v>
      </c>
      <c r="L241" s="8"/>
      <c r="M241" s="18">
        <v>28</v>
      </c>
      <c r="N241" s="18"/>
    </row>
    <row r="242" spans="8:14" ht="13.5" hidden="1" customHeight="1" x14ac:dyDescent="0.2">
      <c r="H242" s="22">
        <v>200</v>
      </c>
      <c r="I242" s="11" t="s">
        <v>782</v>
      </c>
      <c r="J242" s="40">
        <v>351</v>
      </c>
      <c r="K242" s="17" t="s">
        <v>467</v>
      </c>
      <c r="L242" s="8"/>
      <c r="M242" s="18">
        <v>28</v>
      </c>
      <c r="N242" s="18"/>
    </row>
    <row r="243" spans="8:14" ht="13.5" hidden="1" customHeight="1" x14ac:dyDescent="0.2">
      <c r="H243" s="22">
        <v>201</v>
      </c>
      <c r="I243" s="11" t="s">
        <v>783</v>
      </c>
      <c r="J243" s="40">
        <v>352</v>
      </c>
      <c r="K243" s="17" t="s">
        <v>488</v>
      </c>
      <c r="L243" s="8"/>
      <c r="M243" s="18">
        <v>28</v>
      </c>
      <c r="N243" s="18"/>
    </row>
    <row r="244" spans="8:14" ht="13.5" hidden="1" customHeight="1" x14ac:dyDescent="0.2">
      <c r="H244" s="22">
        <v>202</v>
      </c>
      <c r="I244" s="11" t="s">
        <v>784</v>
      </c>
      <c r="J244" s="40">
        <v>353</v>
      </c>
      <c r="K244" s="17" t="s">
        <v>367</v>
      </c>
      <c r="L244" s="8"/>
      <c r="M244" s="18">
        <v>28</v>
      </c>
      <c r="N244" s="18"/>
    </row>
    <row r="245" spans="8:14" ht="13.5" hidden="1" customHeight="1" x14ac:dyDescent="0.2">
      <c r="H245" s="22">
        <v>203</v>
      </c>
      <c r="I245" s="11" t="s">
        <v>785</v>
      </c>
      <c r="J245" s="40">
        <v>354</v>
      </c>
      <c r="K245" s="17" t="s">
        <v>162</v>
      </c>
      <c r="L245" s="8"/>
      <c r="M245" s="18">
        <v>28</v>
      </c>
      <c r="N245" s="18"/>
    </row>
    <row r="246" spans="8:14" ht="13.5" hidden="1" customHeight="1" x14ac:dyDescent="0.2">
      <c r="H246" s="22">
        <v>204</v>
      </c>
      <c r="I246" s="11" t="s">
        <v>786</v>
      </c>
      <c r="J246" s="40">
        <v>355</v>
      </c>
      <c r="K246" s="17" t="s">
        <v>159</v>
      </c>
      <c r="L246" s="8"/>
      <c r="M246" s="18">
        <v>28</v>
      </c>
      <c r="N246" s="18"/>
    </row>
    <row r="247" spans="8:14" ht="13.5" hidden="1" customHeight="1" x14ac:dyDescent="0.2">
      <c r="H247" s="22">
        <v>205</v>
      </c>
      <c r="I247" s="11" t="s">
        <v>787</v>
      </c>
      <c r="J247" s="40">
        <v>356</v>
      </c>
      <c r="K247" s="17" t="s">
        <v>165</v>
      </c>
      <c r="L247" s="8"/>
      <c r="M247" s="18">
        <v>28</v>
      </c>
      <c r="N247" s="18"/>
    </row>
    <row r="248" spans="8:14" ht="13.5" hidden="1" customHeight="1" x14ac:dyDescent="0.2">
      <c r="H248" s="22">
        <v>206</v>
      </c>
      <c r="I248" s="11" t="s">
        <v>788</v>
      </c>
      <c r="J248" s="40">
        <v>357</v>
      </c>
      <c r="K248" s="17" t="s">
        <v>295</v>
      </c>
      <c r="L248" s="8"/>
      <c r="M248" s="18">
        <v>28</v>
      </c>
      <c r="N248" s="18"/>
    </row>
    <row r="249" spans="8:14" ht="13.5" hidden="1" customHeight="1" x14ac:dyDescent="0.2">
      <c r="H249" s="22">
        <v>207</v>
      </c>
      <c r="I249" s="11" t="s">
        <v>789</v>
      </c>
      <c r="J249" s="40">
        <v>358</v>
      </c>
      <c r="K249" s="17" t="s">
        <v>163</v>
      </c>
      <c r="L249" s="8"/>
      <c r="M249" s="18">
        <v>28</v>
      </c>
      <c r="N249" s="18"/>
    </row>
    <row r="250" spans="8:14" ht="13.5" hidden="1" customHeight="1" x14ac:dyDescent="0.2">
      <c r="H250" s="22">
        <v>208</v>
      </c>
      <c r="I250" s="11" t="s">
        <v>790</v>
      </c>
      <c r="J250" s="40">
        <v>359</v>
      </c>
      <c r="K250" s="17" t="s">
        <v>164</v>
      </c>
      <c r="L250" s="8"/>
      <c r="M250" s="18">
        <v>28</v>
      </c>
      <c r="N250" s="18"/>
    </row>
    <row r="251" spans="8:14" ht="13.5" hidden="1" customHeight="1" x14ac:dyDescent="0.2">
      <c r="H251" s="22">
        <v>209</v>
      </c>
      <c r="I251" s="11" t="s">
        <v>791</v>
      </c>
      <c r="J251" s="40">
        <v>360</v>
      </c>
      <c r="K251" s="17" t="s">
        <v>587</v>
      </c>
      <c r="L251" s="8"/>
      <c r="M251" s="18">
        <v>28</v>
      </c>
      <c r="N251" s="18"/>
    </row>
    <row r="252" spans="8:14" ht="13.5" hidden="1" customHeight="1" x14ac:dyDescent="0.2">
      <c r="H252" s="22">
        <v>210</v>
      </c>
      <c r="I252" s="11" t="s">
        <v>792</v>
      </c>
      <c r="J252" s="40">
        <v>361</v>
      </c>
      <c r="K252" s="17" t="s">
        <v>151</v>
      </c>
      <c r="L252" s="8"/>
      <c r="M252" s="18">
        <v>28</v>
      </c>
      <c r="N252" s="18"/>
    </row>
    <row r="253" spans="8:14" ht="13.5" hidden="1" customHeight="1" x14ac:dyDescent="0.2">
      <c r="H253" s="22">
        <v>211</v>
      </c>
      <c r="I253" s="11" t="s">
        <v>793</v>
      </c>
      <c r="J253" s="40">
        <v>362</v>
      </c>
      <c r="K253" s="17" t="s">
        <v>142</v>
      </c>
      <c r="L253" s="8"/>
      <c r="M253" s="18">
        <v>28</v>
      </c>
      <c r="N253" s="18"/>
    </row>
    <row r="254" spans="8:14" ht="13.5" hidden="1" customHeight="1" x14ac:dyDescent="0.2">
      <c r="H254" s="22">
        <v>212</v>
      </c>
      <c r="I254" s="11" t="s">
        <v>794</v>
      </c>
      <c r="J254" s="40">
        <v>363</v>
      </c>
      <c r="K254" s="17" t="s">
        <v>144</v>
      </c>
      <c r="L254" s="8"/>
      <c r="M254" s="18">
        <v>28</v>
      </c>
      <c r="N254" s="18"/>
    </row>
    <row r="255" spans="8:14" ht="13.5" hidden="1" customHeight="1" x14ac:dyDescent="0.2">
      <c r="H255" s="22">
        <v>213</v>
      </c>
      <c r="I255" s="11" t="s">
        <v>795</v>
      </c>
      <c r="J255" s="40">
        <v>364</v>
      </c>
      <c r="K255" s="17" t="s">
        <v>339</v>
      </c>
      <c r="L255" s="8"/>
      <c r="M255" s="18">
        <v>28</v>
      </c>
      <c r="N255" s="18"/>
    </row>
    <row r="256" spans="8:14" ht="13.5" hidden="1" customHeight="1" x14ac:dyDescent="0.2">
      <c r="H256" s="22">
        <v>214</v>
      </c>
      <c r="I256" s="11" t="s">
        <v>796</v>
      </c>
      <c r="J256" s="40">
        <v>365</v>
      </c>
      <c r="K256" s="17" t="s">
        <v>147</v>
      </c>
      <c r="L256" s="8"/>
      <c r="M256" s="18">
        <v>28</v>
      </c>
      <c r="N256" s="18"/>
    </row>
    <row r="257" spans="8:14" ht="13.5" hidden="1" customHeight="1" x14ac:dyDescent="0.2">
      <c r="H257" s="22">
        <v>215</v>
      </c>
      <c r="I257" s="11" t="s">
        <v>797</v>
      </c>
      <c r="J257" s="40">
        <v>366</v>
      </c>
      <c r="K257" s="17" t="s">
        <v>148</v>
      </c>
      <c r="L257" s="8"/>
      <c r="M257" s="18">
        <v>28</v>
      </c>
      <c r="N257" s="18"/>
    </row>
    <row r="258" spans="8:14" ht="13.5" hidden="1" customHeight="1" x14ac:dyDescent="0.2">
      <c r="H258" s="22">
        <v>216</v>
      </c>
      <c r="I258" s="11" t="s">
        <v>798</v>
      </c>
      <c r="J258" s="40">
        <v>367</v>
      </c>
      <c r="K258" s="17" t="s">
        <v>143</v>
      </c>
      <c r="L258" s="8"/>
      <c r="M258" s="18">
        <v>28</v>
      </c>
      <c r="N258" s="18"/>
    </row>
    <row r="259" spans="8:14" ht="13.5" hidden="1" customHeight="1" x14ac:dyDescent="0.2">
      <c r="H259" s="22">
        <v>217</v>
      </c>
      <c r="I259" s="11" t="s">
        <v>799</v>
      </c>
      <c r="J259" s="40">
        <v>368</v>
      </c>
      <c r="K259" s="17" t="s">
        <v>146</v>
      </c>
      <c r="L259" s="8"/>
      <c r="M259" s="18">
        <v>28</v>
      </c>
      <c r="N259" s="18"/>
    </row>
    <row r="260" spans="8:14" ht="13.5" hidden="1" customHeight="1" x14ac:dyDescent="0.2">
      <c r="H260" s="22">
        <v>218</v>
      </c>
      <c r="I260" s="11" t="s">
        <v>800</v>
      </c>
      <c r="J260" s="40">
        <v>369</v>
      </c>
      <c r="K260" s="17" t="s">
        <v>149</v>
      </c>
      <c r="L260" s="8"/>
      <c r="M260" s="18">
        <v>28</v>
      </c>
      <c r="N260" s="18"/>
    </row>
    <row r="261" spans="8:14" ht="13.5" hidden="1" customHeight="1" x14ac:dyDescent="0.2">
      <c r="H261" s="22">
        <v>219</v>
      </c>
      <c r="I261" s="11" t="s">
        <v>801</v>
      </c>
      <c r="J261" s="40">
        <v>370</v>
      </c>
      <c r="K261" s="17" t="s">
        <v>145</v>
      </c>
      <c r="L261" s="8"/>
      <c r="M261" s="18">
        <v>28</v>
      </c>
      <c r="N261" s="18"/>
    </row>
    <row r="262" spans="8:14" ht="13.5" hidden="1" customHeight="1" x14ac:dyDescent="0.2">
      <c r="H262" s="22">
        <v>220</v>
      </c>
      <c r="I262" s="11" t="s">
        <v>802</v>
      </c>
      <c r="J262" s="40">
        <v>371</v>
      </c>
      <c r="K262" s="17" t="s">
        <v>150</v>
      </c>
      <c r="L262" s="8"/>
      <c r="M262" s="18">
        <v>28</v>
      </c>
      <c r="N262" s="18"/>
    </row>
    <row r="263" spans="8:14" ht="13.5" hidden="1" customHeight="1" x14ac:dyDescent="0.2">
      <c r="H263" s="22">
        <v>221</v>
      </c>
      <c r="I263" s="11" t="s">
        <v>803</v>
      </c>
      <c r="J263" s="40">
        <v>372</v>
      </c>
      <c r="K263" s="17" t="s">
        <v>804</v>
      </c>
      <c r="L263" s="8"/>
      <c r="M263" s="18">
        <v>28</v>
      </c>
      <c r="N263" s="18"/>
    </row>
    <row r="264" spans="8:14" ht="13.5" hidden="1" customHeight="1" x14ac:dyDescent="0.2">
      <c r="H264" s="22">
        <v>222</v>
      </c>
      <c r="I264" s="11" t="s">
        <v>805</v>
      </c>
      <c r="J264" s="40">
        <v>373</v>
      </c>
      <c r="K264" s="17" t="s">
        <v>129</v>
      </c>
      <c r="L264" s="8"/>
      <c r="M264" s="18">
        <v>28</v>
      </c>
      <c r="N264" s="18"/>
    </row>
    <row r="265" spans="8:14" ht="13.5" hidden="1" customHeight="1" x14ac:dyDescent="0.2">
      <c r="H265" s="22">
        <v>223</v>
      </c>
      <c r="I265" s="11" t="s">
        <v>806</v>
      </c>
      <c r="J265" s="40">
        <v>374</v>
      </c>
      <c r="K265" s="17" t="s">
        <v>153</v>
      </c>
      <c r="L265" s="8"/>
      <c r="M265" s="18">
        <v>28</v>
      </c>
      <c r="N265" s="18"/>
    </row>
    <row r="266" spans="8:14" ht="13.5" hidden="1" customHeight="1" x14ac:dyDescent="0.2">
      <c r="H266" s="22">
        <v>224</v>
      </c>
      <c r="I266" s="11" t="s">
        <v>807</v>
      </c>
      <c r="J266" s="40">
        <v>375</v>
      </c>
      <c r="K266" s="17" t="s">
        <v>302</v>
      </c>
      <c r="L266" s="8"/>
      <c r="M266" s="18">
        <v>28</v>
      </c>
      <c r="N266" s="18"/>
    </row>
    <row r="267" spans="8:14" ht="13.5" hidden="1" customHeight="1" x14ac:dyDescent="0.2">
      <c r="H267" s="22">
        <v>225</v>
      </c>
      <c r="I267" s="11" t="s">
        <v>808</v>
      </c>
      <c r="J267" s="40">
        <v>376</v>
      </c>
      <c r="K267" s="17" t="s">
        <v>152</v>
      </c>
      <c r="L267" s="8"/>
      <c r="M267" s="18">
        <v>28</v>
      </c>
      <c r="N267" s="18"/>
    </row>
    <row r="268" spans="8:14" ht="13.5" hidden="1" customHeight="1" x14ac:dyDescent="0.2">
      <c r="H268" s="22">
        <v>226</v>
      </c>
      <c r="I268" s="11" t="s">
        <v>809</v>
      </c>
      <c r="J268" s="40">
        <v>377</v>
      </c>
      <c r="K268" s="17" t="s">
        <v>301</v>
      </c>
      <c r="L268" s="8"/>
      <c r="M268" s="18">
        <v>28</v>
      </c>
      <c r="N268" s="18"/>
    </row>
    <row r="269" spans="8:14" ht="13.5" hidden="1" customHeight="1" x14ac:dyDescent="0.2">
      <c r="H269" s="22">
        <v>227</v>
      </c>
      <c r="I269" s="11" t="s">
        <v>810</v>
      </c>
      <c r="J269" s="40">
        <v>378</v>
      </c>
      <c r="K269" s="17" t="s">
        <v>368</v>
      </c>
      <c r="L269" s="8"/>
      <c r="M269" s="18">
        <v>28</v>
      </c>
      <c r="N269" s="18"/>
    </row>
    <row r="270" spans="8:14" ht="13.5" hidden="1" customHeight="1" x14ac:dyDescent="0.2">
      <c r="H270" s="22">
        <v>228</v>
      </c>
      <c r="I270" s="11" t="s">
        <v>811</v>
      </c>
      <c r="J270" s="40">
        <v>379</v>
      </c>
      <c r="K270" s="17" t="s">
        <v>369</v>
      </c>
      <c r="L270" s="8"/>
      <c r="M270" s="18">
        <v>28</v>
      </c>
      <c r="N270" s="18"/>
    </row>
    <row r="271" spans="8:14" ht="13.5" hidden="1" customHeight="1" x14ac:dyDescent="0.2">
      <c r="H271" s="22">
        <v>229</v>
      </c>
      <c r="I271" s="11" t="s">
        <v>812</v>
      </c>
      <c r="J271" s="40">
        <v>380</v>
      </c>
      <c r="K271" s="17" t="s">
        <v>300</v>
      </c>
      <c r="L271" s="8"/>
      <c r="M271" s="18">
        <v>28</v>
      </c>
      <c r="N271" s="18"/>
    </row>
    <row r="272" spans="8:14" ht="13.5" hidden="1" customHeight="1" x14ac:dyDescent="0.2">
      <c r="H272" s="22">
        <v>230</v>
      </c>
      <c r="I272" s="11" t="s">
        <v>813</v>
      </c>
      <c r="J272" s="40">
        <v>381</v>
      </c>
      <c r="K272" s="17" t="s">
        <v>7</v>
      </c>
      <c r="L272" s="8"/>
      <c r="M272" s="18">
        <v>28</v>
      </c>
      <c r="N272" s="18"/>
    </row>
    <row r="273" spans="8:14" ht="13.5" hidden="1" customHeight="1" x14ac:dyDescent="0.2">
      <c r="H273" s="22">
        <v>231</v>
      </c>
      <c r="I273" s="11" t="s">
        <v>814</v>
      </c>
      <c r="J273" s="40">
        <v>382</v>
      </c>
      <c r="K273" s="17" t="s">
        <v>270</v>
      </c>
      <c r="L273" s="8"/>
      <c r="M273" s="18">
        <v>28</v>
      </c>
      <c r="N273" s="18"/>
    </row>
    <row r="274" spans="8:14" ht="13.5" hidden="1" customHeight="1" x14ac:dyDescent="0.2">
      <c r="H274" s="22">
        <v>232</v>
      </c>
      <c r="I274" s="11" t="s">
        <v>815</v>
      </c>
      <c r="J274" s="40">
        <v>383</v>
      </c>
      <c r="K274" s="17" t="s">
        <v>169</v>
      </c>
      <c r="L274" s="8"/>
      <c r="M274" s="18">
        <v>28</v>
      </c>
      <c r="N274" s="18"/>
    </row>
    <row r="275" spans="8:14" ht="13.5" hidden="1" customHeight="1" x14ac:dyDescent="0.2">
      <c r="H275" s="22">
        <v>233</v>
      </c>
      <c r="I275" s="11" t="s">
        <v>816</v>
      </c>
      <c r="J275" s="40">
        <v>384</v>
      </c>
      <c r="K275" s="17" t="s">
        <v>220</v>
      </c>
      <c r="L275" s="8"/>
      <c r="M275" s="18">
        <v>28</v>
      </c>
      <c r="N275" s="18"/>
    </row>
    <row r="276" spans="8:14" ht="13.5" hidden="1" customHeight="1" x14ac:dyDescent="0.2">
      <c r="H276" s="22">
        <v>234</v>
      </c>
      <c r="I276" s="11" t="s">
        <v>817</v>
      </c>
      <c r="J276" s="40">
        <v>385</v>
      </c>
      <c r="K276" s="17" t="s">
        <v>173</v>
      </c>
      <c r="L276" s="8"/>
      <c r="M276" s="18">
        <v>28</v>
      </c>
      <c r="N276" s="18"/>
    </row>
    <row r="277" spans="8:14" ht="13.5" hidden="1" customHeight="1" x14ac:dyDescent="0.2">
      <c r="H277" s="22">
        <v>235</v>
      </c>
      <c r="I277" s="11" t="s">
        <v>818</v>
      </c>
      <c r="J277" s="40">
        <v>386</v>
      </c>
      <c r="K277" s="17" t="s">
        <v>303</v>
      </c>
      <c r="L277" s="8"/>
      <c r="M277" s="18">
        <v>28</v>
      </c>
      <c r="N277" s="18"/>
    </row>
    <row r="278" spans="8:14" ht="13.5" hidden="1" customHeight="1" x14ac:dyDescent="0.2">
      <c r="H278" s="22">
        <v>236</v>
      </c>
      <c r="I278" s="11" t="s">
        <v>819</v>
      </c>
      <c r="J278" s="40">
        <v>387</v>
      </c>
      <c r="K278" s="17" t="s">
        <v>448</v>
      </c>
      <c r="L278" s="8"/>
      <c r="M278" s="18">
        <v>28</v>
      </c>
      <c r="N278" s="18"/>
    </row>
    <row r="279" spans="8:14" ht="13.5" hidden="1" customHeight="1" x14ac:dyDescent="0.2">
      <c r="H279" s="22">
        <v>237</v>
      </c>
      <c r="I279" s="11" t="s">
        <v>820</v>
      </c>
      <c r="J279" s="40">
        <v>388</v>
      </c>
      <c r="K279" s="17" t="s">
        <v>370</v>
      </c>
      <c r="L279" s="8"/>
      <c r="M279" s="18">
        <v>28</v>
      </c>
      <c r="N279" s="18"/>
    </row>
    <row r="280" spans="8:14" ht="13.5" hidden="1" customHeight="1" x14ac:dyDescent="0.2">
      <c r="H280" s="22">
        <v>238</v>
      </c>
      <c r="I280" s="11" t="s">
        <v>821</v>
      </c>
      <c r="J280" s="40">
        <v>389</v>
      </c>
      <c r="K280" s="17" t="s">
        <v>171</v>
      </c>
      <c r="L280" s="8"/>
      <c r="M280" s="18">
        <v>28</v>
      </c>
      <c r="N280" s="18"/>
    </row>
    <row r="281" spans="8:14" ht="13.5" hidden="1" customHeight="1" x14ac:dyDescent="0.2">
      <c r="H281" s="22">
        <v>239</v>
      </c>
      <c r="I281" s="11" t="s">
        <v>822</v>
      </c>
      <c r="J281" s="40">
        <v>390</v>
      </c>
      <c r="K281" s="17" t="s">
        <v>174</v>
      </c>
      <c r="L281" s="8"/>
      <c r="M281" s="18">
        <v>28</v>
      </c>
      <c r="N281" s="18"/>
    </row>
    <row r="282" spans="8:14" ht="13.5" hidden="1" customHeight="1" x14ac:dyDescent="0.2">
      <c r="H282" s="22">
        <v>240</v>
      </c>
      <c r="I282" s="11" t="s">
        <v>823</v>
      </c>
      <c r="J282" s="40">
        <v>391</v>
      </c>
      <c r="K282" s="17" t="s">
        <v>172</v>
      </c>
      <c r="L282" s="8"/>
      <c r="M282" s="18">
        <v>28</v>
      </c>
      <c r="N282" s="18"/>
    </row>
    <row r="283" spans="8:14" ht="13.5" hidden="1" customHeight="1" x14ac:dyDescent="0.2">
      <c r="H283" s="22">
        <v>241</v>
      </c>
      <c r="I283" s="11" t="s">
        <v>824</v>
      </c>
      <c r="J283" s="40">
        <v>392</v>
      </c>
      <c r="K283" s="17" t="s">
        <v>340</v>
      </c>
      <c r="L283" s="8"/>
      <c r="M283" s="18">
        <v>28</v>
      </c>
      <c r="N283" s="18"/>
    </row>
    <row r="284" spans="8:14" ht="13.5" hidden="1" customHeight="1" x14ac:dyDescent="0.2">
      <c r="H284" s="22">
        <v>242</v>
      </c>
      <c r="I284" s="11" t="s">
        <v>825</v>
      </c>
      <c r="J284" s="40">
        <v>396</v>
      </c>
      <c r="K284" s="17" t="s">
        <v>548</v>
      </c>
      <c r="L284" s="8"/>
      <c r="M284" s="18">
        <v>28</v>
      </c>
      <c r="N284" s="18"/>
    </row>
    <row r="285" spans="8:14" ht="13.5" hidden="1" customHeight="1" x14ac:dyDescent="0.2">
      <c r="H285" s="22">
        <v>243</v>
      </c>
      <c r="I285" s="11" t="s">
        <v>826</v>
      </c>
      <c r="J285" s="40">
        <v>397</v>
      </c>
      <c r="K285" s="17" t="s">
        <v>170</v>
      </c>
      <c r="L285" s="8"/>
      <c r="M285" s="18">
        <v>28</v>
      </c>
      <c r="N285" s="18"/>
    </row>
    <row r="286" spans="8:14" ht="13.5" hidden="1" customHeight="1" x14ac:dyDescent="0.2">
      <c r="H286" s="22">
        <v>244</v>
      </c>
      <c r="I286" s="11" t="s">
        <v>827</v>
      </c>
      <c r="J286" s="40">
        <v>399</v>
      </c>
      <c r="K286" s="17" t="s">
        <v>828</v>
      </c>
      <c r="L286" s="8"/>
      <c r="M286" s="18">
        <v>28</v>
      </c>
      <c r="N286" s="18"/>
    </row>
    <row r="287" spans="8:14" ht="13.5" hidden="1" customHeight="1" x14ac:dyDescent="0.2">
      <c r="H287" s="22">
        <v>245</v>
      </c>
      <c r="I287" s="11" t="s">
        <v>829</v>
      </c>
      <c r="J287" s="40">
        <v>401</v>
      </c>
      <c r="K287" s="17" t="s">
        <v>194</v>
      </c>
      <c r="L287" s="8"/>
      <c r="M287" s="18">
        <v>28</v>
      </c>
      <c r="N287" s="18"/>
    </row>
    <row r="288" spans="8:14" ht="13.5" hidden="1" customHeight="1" x14ac:dyDescent="0.2">
      <c r="H288" s="22">
        <v>246</v>
      </c>
      <c r="I288" s="11" t="s">
        <v>830</v>
      </c>
      <c r="J288" s="40">
        <v>402</v>
      </c>
      <c r="K288" s="17" t="s">
        <v>195</v>
      </c>
      <c r="L288" s="8"/>
      <c r="M288" s="18">
        <v>28</v>
      </c>
      <c r="N288" s="18"/>
    </row>
    <row r="289" spans="8:14" ht="13.5" hidden="1" customHeight="1" x14ac:dyDescent="0.2">
      <c r="H289" s="22">
        <v>247</v>
      </c>
      <c r="I289" s="11" t="s">
        <v>831</v>
      </c>
      <c r="J289" s="40">
        <v>403</v>
      </c>
      <c r="K289" s="17" t="s">
        <v>449</v>
      </c>
      <c r="L289" s="8"/>
      <c r="M289" s="18">
        <v>28</v>
      </c>
      <c r="N289" s="18"/>
    </row>
    <row r="290" spans="8:14" ht="13.5" hidden="1" customHeight="1" x14ac:dyDescent="0.2">
      <c r="H290" s="22">
        <v>248</v>
      </c>
      <c r="I290" s="11" t="s">
        <v>832</v>
      </c>
      <c r="J290" s="40">
        <v>404</v>
      </c>
      <c r="K290" s="17" t="s">
        <v>196</v>
      </c>
      <c r="L290" s="8"/>
      <c r="M290" s="18">
        <v>28</v>
      </c>
      <c r="N290" s="18"/>
    </row>
    <row r="291" spans="8:14" ht="13.5" hidden="1" customHeight="1" x14ac:dyDescent="0.2">
      <c r="H291" s="22">
        <v>249</v>
      </c>
      <c r="I291" s="11" t="s">
        <v>833</v>
      </c>
      <c r="J291" s="40">
        <v>405</v>
      </c>
      <c r="K291" s="17" t="s">
        <v>341</v>
      </c>
      <c r="L291" s="8"/>
      <c r="M291" s="18">
        <v>28</v>
      </c>
      <c r="N291" s="18"/>
    </row>
    <row r="292" spans="8:14" ht="13.5" hidden="1" customHeight="1" x14ac:dyDescent="0.2">
      <c r="H292" s="22">
        <v>250</v>
      </c>
      <c r="I292" s="11" t="s">
        <v>834</v>
      </c>
      <c r="J292" s="40">
        <v>406</v>
      </c>
      <c r="K292" s="17" t="s">
        <v>197</v>
      </c>
      <c r="L292" s="8"/>
      <c r="M292" s="18">
        <v>28</v>
      </c>
      <c r="N292" s="18"/>
    </row>
    <row r="293" spans="8:14" ht="13.5" hidden="1" customHeight="1" x14ac:dyDescent="0.2">
      <c r="H293" s="22">
        <v>251</v>
      </c>
      <c r="I293" s="11" t="s">
        <v>835</v>
      </c>
      <c r="J293" s="40">
        <v>407</v>
      </c>
      <c r="K293" s="17" t="s">
        <v>198</v>
      </c>
      <c r="L293" s="8"/>
      <c r="M293" s="18">
        <v>28</v>
      </c>
      <c r="N293" s="18"/>
    </row>
    <row r="294" spans="8:14" ht="13.5" hidden="1" customHeight="1" x14ac:dyDescent="0.2">
      <c r="H294" s="22">
        <v>252</v>
      </c>
      <c r="I294" s="11" t="s">
        <v>836</v>
      </c>
      <c r="J294" s="40">
        <v>408</v>
      </c>
      <c r="K294" s="17" t="s">
        <v>304</v>
      </c>
      <c r="L294" s="8"/>
      <c r="M294" s="18">
        <v>28</v>
      </c>
      <c r="N294" s="18"/>
    </row>
    <row r="295" spans="8:14" ht="13.5" hidden="1" customHeight="1" x14ac:dyDescent="0.2">
      <c r="H295" s="22">
        <v>253</v>
      </c>
      <c r="I295" s="11" t="s">
        <v>837</v>
      </c>
      <c r="J295" s="40">
        <v>409</v>
      </c>
      <c r="K295" s="17" t="s">
        <v>425</v>
      </c>
      <c r="L295" s="8"/>
      <c r="M295" s="18">
        <v>28</v>
      </c>
      <c r="N295" s="18"/>
    </row>
    <row r="296" spans="8:14" ht="13.5" hidden="1" customHeight="1" x14ac:dyDescent="0.2">
      <c r="H296" s="22">
        <v>254</v>
      </c>
      <c r="I296" s="11" t="s">
        <v>838</v>
      </c>
      <c r="J296" s="40">
        <v>410</v>
      </c>
      <c r="K296" s="17" t="s">
        <v>406</v>
      </c>
      <c r="L296" s="8"/>
      <c r="M296" s="18">
        <v>28</v>
      </c>
      <c r="N296" s="18"/>
    </row>
    <row r="297" spans="8:14" ht="13.5" hidden="1" customHeight="1" x14ac:dyDescent="0.2">
      <c r="H297" s="22">
        <v>255</v>
      </c>
      <c r="I297" s="11" t="s">
        <v>839</v>
      </c>
      <c r="J297" s="40">
        <v>411</v>
      </c>
      <c r="K297" s="17" t="s">
        <v>199</v>
      </c>
      <c r="L297" s="8"/>
      <c r="M297" s="18">
        <v>28</v>
      </c>
      <c r="N297" s="18"/>
    </row>
    <row r="298" spans="8:14" ht="13.5" hidden="1" customHeight="1" x14ac:dyDescent="0.2">
      <c r="H298" s="22">
        <v>256</v>
      </c>
      <c r="I298" s="11" t="s">
        <v>840</v>
      </c>
      <c r="J298" s="40">
        <v>412</v>
      </c>
      <c r="K298" s="17" t="s">
        <v>136</v>
      </c>
      <c r="L298" s="8"/>
      <c r="M298" s="18">
        <v>28</v>
      </c>
      <c r="N298" s="18"/>
    </row>
    <row r="299" spans="8:14" ht="13.5" hidden="1" customHeight="1" x14ac:dyDescent="0.2">
      <c r="H299" s="22">
        <v>257</v>
      </c>
      <c r="I299" s="11" t="s">
        <v>841</v>
      </c>
      <c r="J299" s="40">
        <v>413</v>
      </c>
      <c r="K299" s="17" t="s">
        <v>342</v>
      </c>
      <c r="L299" s="8"/>
      <c r="M299" s="18">
        <v>28</v>
      </c>
      <c r="N299" s="18"/>
    </row>
    <row r="300" spans="8:14" ht="13.5" hidden="1" customHeight="1" x14ac:dyDescent="0.2">
      <c r="H300" s="22">
        <v>258</v>
      </c>
      <c r="I300" s="11" t="s">
        <v>842</v>
      </c>
      <c r="J300" s="40">
        <v>414</v>
      </c>
      <c r="K300" s="17" t="s">
        <v>468</v>
      </c>
      <c r="L300" s="8"/>
      <c r="M300" s="18">
        <v>28</v>
      </c>
      <c r="N300" s="18"/>
    </row>
    <row r="301" spans="8:14" ht="13.5" hidden="1" customHeight="1" x14ac:dyDescent="0.2">
      <c r="H301" s="22">
        <v>259</v>
      </c>
      <c r="I301" s="11" t="s">
        <v>843</v>
      </c>
      <c r="J301" s="40">
        <v>415</v>
      </c>
      <c r="K301" s="17" t="s">
        <v>407</v>
      </c>
      <c r="L301" s="8"/>
      <c r="M301" s="18">
        <v>28</v>
      </c>
      <c r="N301" s="18"/>
    </row>
    <row r="302" spans="8:14" ht="13.5" hidden="1" customHeight="1" x14ac:dyDescent="0.2">
      <c r="H302" s="22">
        <v>260</v>
      </c>
      <c r="I302" s="11" t="s">
        <v>844</v>
      </c>
      <c r="J302" s="40">
        <v>416</v>
      </c>
      <c r="K302" s="17" t="s">
        <v>200</v>
      </c>
      <c r="L302" s="8"/>
      <c r="M302" s="18">
        <v>28</v>
      </c>
      <c r="N302" s="18"/>
    </row>
    <row r="303" spans="8:14" ht="13.5" hidden="1" customHeight="1" x14ac:dyDescent="0.2">
      <c r="H303" s="22">
        <v>261</v>
      </c>
      <c r="I303" s="11" t="s">
        <v>845</v>
      </c>
      <c r="J303" s="40">
        <v>418</v>
      </c>
      <c r="K303" s="17" t="s">
        <v>408</v>
      </c>
      <c r="L303" s="8"/>
      <c r="M303" s="18">
        <v>28</v>
      </c>
      <c r="N303" s="18"/>
    </row>
    <row r="304" spans="8:14" ht="13.5" hidden="1" customHeight="1" x14ac:dyDescent="0.2">
      <c r="H304" s="22">
        <v>262</v>
      </c>
      <c r="I304" s="11" t="s">
        <v>846</v>
      </c>
      <c r="J304" s="40">
        <v>419</v>
      </c>
      <c r="K304" s="17" t="s">
        <v>452</v>
      </c>
      <c r="L304" s="8"/>
      <c r="M304" s="18">
        <v>28</v>
      </c>
      <c r="N304" s="18"/>
    </row>
    <row r="305" spans="8:14" ht="13.5" hidden="1" customHeight="1" x14ac:dyDescent="0.2">
      <c r="H305" s="22">
        <v>263</v>
      </c>
      <c r="I305" s="11" t="s">
        <v>847</v>
      </c>
      <c r="J305" s="40">
        <v>420</v>
      </c>
      <c r="K305" s="17" t="s">
        <v>518</v>
      </c>
      <c r="L305" s="8"/>
      <c r="M305" s="18">
        <v>28</v>
      </c>
      <c r="N305" s="18"/>
    </row>
    <row r="306" spans="8:14" ht="13.5" hidden="1" customHeight="1" x14ac:dyDescent="0.2">
      <c r="H306" s="22">
        <v>264</v>
      </c>
      <c r="I306" s="11" t="s">
        <v>848</v>
      </c>
      <c r="J306" s="40">
        <v>421</v>
      </c>
      <c r="K306" s="17" t="s">
        <v>8</v>
      </c>
      <c r="L306" s="8"/>
      <c r="M306" s="18">
        <v>28</v>
      </c>
      <c r="N306" s="18"/>
    </row>
    <row r="307" spans="8:14" ht="13.5" hidden="1" customHeight="1" x14ac:dyDescent="0.2">
      <c r="H307" s="22">
        <v>265</v>
      </c>
      <c r="I307" s="11" t="s">
        <v>849</v>
      </c>
      <c r="J307" s="40">
        <v>422</v>
      </c>
      <c r="K307" s="17" t="s">
        <v>201</v>
      </c>
      <c r="L307" s="8"/>
      <c r="M307" s="18">
        <v>28</v>
      </c>
      <c r="N307" s="18"/>
    </row>
    <row r="308" spans="8:14" ht="13.5" hidden="1" customHeight="1" x14ac:dyDescent="0.2">
      <c r="H308" s="22">
        <v>266</v>
      </c>
      <c r="I308" s="11" t="s">
        <v>850</v>
      </c>
      <c r="J308" s="40">
        <v>423</v>
      </c>
      <c r="K308" s="17" t="s">
        <v>409</v>
      </c>
      <c r="L308" s="8"/>
      <c r="M308" s="18">
        <v>28</v>
      </c>
      <c r="N308" s="18"/>
    </row>
    <row r="309" spans="8:14" ht="13.5" hidden="1" customHeight="1" x14ac:dyDescent="0.2">
      <c r="H309" s="22">
        <v>267</v>
      </c>
      <c r="I309" s="11" t="s">
        <v>851</v>
      </c>
      <c r="J309" s="40">
        <v>424</v>
      </c>
      <c r="K309" s="17" t="s">
        <v>202</v>
      </c>
      <c r="L309" s="8"/>
      <c r="M309" s="18">
        <v>28</v>
      </c>
      <c r="N309" s="18"/>
    </row>
    <row r="310" spans="8:14" ht="13.5" hidden="1" customHeight="1" x14ac:dyDescent="0.2">
      <c r="H310" s="22">
        <v>268</v>
      </c>
      <c r="I310" s="11" t="s">
        <v>852</v>
      </c>
      <c r="J310" s="40">
        <v>425</v>
      </c>
      <c r="K310" s="17" t="s">
        <v>203</v>
      </c>
      <c r="L310" s="8"/>
      <c r="M310" s="18">
        <v>28</v>
      </c>
      <c r="N310" s="18"/>
    </row>
    <row r="311" spans="8:14" ht="13.5" hidden="1" customHeight="1" x14ac:dyDescent="0.2">
      <c r="H311" s="22">
        <v>269</v>
      </c>
      <c r="I311" s="11" t="s">
        <v>853</v>
      </c>
      <c r="J311" s="40">
        <v>426</v>
      </c>
      <c r="K311" s="17" t="s">
        <v>204</v>
      </c>
      <c r="L311" s="8"/>
      <c r="M311" s="18">
        <v>28</v>
      </c>
      <c r="N311" s="18"/>
    </row>
    <row r="312" spans="8:14" ht="13.5" hidden="1" customHeight="1" x14ac:dyDescent="0.2">
      <c r="H312" s="22">
        <v>270</v>
      </c>
      <c r="I312" s="11" t="s">
        <v>854</v>
      </c>
      <c r="J312" s="40">
        <v>427</v>
      </c>
      <c r="K312" s="17" t="s">
        <v>205</v>
      </c>
      <c r="L312" s="8"/>
      <c r="M312" s="18">
        <v>28</v>
      </c>
      <c r="N312" s="18"/>
    </row>
    <row r="313" spans="8:14" ht="13.5" hidden="1" customHeight="1" x14ac:dyDescent="0.2">
      <c r="H313" s="22">
        <v>271</v>
      </c>
      <c r="I313" s="11" t="s">
        <v>855</v>
      </c>
      <c r="J313" s="40">
        <v>428</v>
      </c>
      <c r="K313" s="17" t="s">
        <v>305</v>
      </c>
      <c r="L313" s="8"/>
      <c r="M313" s="18">
        <v>28</v>
      </c>
      <c r="N313" s="18"/>
    </row>
    <row r="314" spans="8:14" ht="13.5" hidden="1" customHeight="1" x14ac:dyDescent="0.2">
      <c r="H314" s="22">
        <v>272</v>
      </c>
      <c r="I314" s="11" t="s">
        <v>856</v>
      </c>
      <c r="J314" s="40">
        <v>429</v>
      </c>
      <c r="K314" s="17" t="s">
        <v>206</v>
      </c>
      <c r="L314" s="8"/>
      <c r="M314" s="18">
        <v>28</v>
      </c>
      <c r="N314" s="18"/>
    </row>
    <row r="315" spans="8:14" ht="13.5" hidden="1" customHeight="1" x14ac:dyDescent="0.2">
      <c r="H315" s="22">
        <v>273</v>
      </c>
      <c r="I315" s="11" t="s">
        <v>857</v>
      </c>
      <c r="J315" s="40">
        <v>430</v>
      </c>
      <c r="K315" s="17" t="s">
        <v>207</v>
      </c>
      <c r="L315" s="8"/>
      <c r="M315" s="18">
        <v>28</v>
      </c>
      <c r="N315" s="18"/>
    </row>
    <row r="316" spans="8:14" ht="13.5" hidden="1" customHeight="1" x14ac:dyDescent="0.2">
      <c r="H316" s="22">
        <v>274</v>
      </c>
      <c r="I316" s="11" t="s">
        <v>858</v>
      </c>
      <c r="J316" s="40">
        <v>431</v>
      </c>
      <c r="K316" s="17" t="s">
        <v>208</v>
      </c>
      <c r="L316" s="8"/>
      <c r="M316" s="18">
        <v>28</v>
      </c>
      <c r="N316" s="18"/>
    </row>
    <row r="317" spans="8:14" ht="13.5" hidden="1" customHeight="1" x14ac:dyDescent="0.2">
      <c r="H317" s="22">
        <v>275</v>
      </c>
      <c r="I317" s="11" t="s">
        <v>859</v>
      </c>
      <c r="J317" s="40">
        <v>432</v>
      </c>
      <c r="K317" s="17" t="s">
        <v>209</v>
      </c>
      <c r="L317" s="8"/>
      <c r="M317" s="18">
        <v>28</v>
      </c>
      <c r="N317" s="18"/>
    </row>
    <row r="318" spans="8:14" ht="13.5" hidden="1" customHeight="1" x14ac:dyDescent="0.2">
      <c r="H318" s="22">
        <v>276</v>
      </c>
      <c r="I318" s="11" t="s">
        <v>860</v>
      </c>
      <c r="J318" s="40">
        <v>433</v>
      </c>
      <c r="K318" s="17" t="s">
        <v>210</v>
      </c>
      <c r="L318" s="8"/>
      <c r="M318" s="18">
        <v>28</v>
      </c>
      <c r="N318" s="18"/>
    </row>
    <row r="319" spans="8:14" ht="13.5" hidden="1" customHeight="1" x14ac:dyDescent="0.2">
      <c r="H319" s="22">
        <v>277</v>
      </c>
      <c r="I319" s="11" t="s">
        <v>861</v>
      </c>
      <c r="J319" s="40">
        <v>434</v>
      </c>
      <c r="K319" s="17" t="s">
        <v>211</v>
      </c>
      <c r="L319" s="8"/>
      <c r="M319" s="18">
        <v>28</v>
      </c>
      <c r="N319" s="18"/>
    </row>
    <row r="320" spans="8:14" ht="13.5" hidden="1" customHeight="1" x14ac:dyDescent="0.2">
      <c r="H320" s="22">
        <v>278</v>
      </c>
      <c r="I320" s="11" t="s">
        <v>862</v>
      </c>
      <c r="J320" s="40">
        <v>435</v>
      </c>
      <c r="K320" s="17" t="s">
        <v>343</v>
      </c>
      <c r="L320" s="8"/>
      <c r="M320" s="18">
        <v>28</v>
      </c>
      <c r="N320" s="18"/>
    </row>
    <row r="321" spans="8:14" ht="13.5" hidden="1" customHeight="1" x14ac:dyDescent="0.2">
      <c r="H321" s="22">
        <v>279</v>
      </c>
      <c r="I321" s="11" t="s">
        <v>863</v>
      </c>
      <c r="J321" s="40">
        <v>436</v>
      </c>
      <c r="K321" s="17" t="s">
        <v>212</v>
      </c>
      <c r="L321" s="8"/>
      <c r="M321" s="18">
        <v>28</v>
      </c>
      <c r="N321" s="18"/>
    </row>
    <row r="322" spans="8:14" ht="13.5" hidden="1" customHeight="1" x14ac:dyDescent="0.2">
      <c r="H322" s="22">
        <v>280</v>
      </c>
      <c r="I322" s="11" t="s">
        <v>864</v>
      </c>
      <c r="J322" s="40">
        <v>437</v>
      </c>
      <c r="K322" s="17" t="s">
        <v>9</v>
      </c>
      <c r="L322" s="8"/>
      <c r="M322" s="18">
        <v>28</v>
      </c>
      <c r="N322" s="18"/>
    </row>
    <row r="323" spans="8:14" ht="13.5" hidden="1" customHeight="1" x14ac:dyDescent="0.2">
      <c r="H323" s="22">
        <v>281</v>
      </c>
      <c r="I323" s="11" t="s">
        <v>865</v>
      </c>
      <c r="J323" s="40">
        <v>438</v>
      </c>
      <c r="K323" s="17" t="s">
        <v>213</v>
      </c>
      <c r="L323" s="8"/>
      <c r="M323" s="18">
        <v>28</v>
      </c>
      <c r="N323" s="18"/>
    </row>
    <row r="324" spans="8:14" ht="13.5" hidden="1" customHeight="1" x14ac:dyDescent="0.2">
      <c r="H324" s="22">
        <v>282</v>
      </c>
      <c r="I324" s="11" t="s">
        <v>866</v>
      </c>
      <c r="J324" s="40">
        <v>439</v>
      </c>
      <c r="K324" s="17" t="s">
        <v>214</v>
      </c>
      <c r="L324" s="8"/>
      <c r="M324" s="18">
        <v>28</v>
      </c>
      <c r="N324" s="18"/>
    </row>
    <row r="325" spans="8:14" ht="13.5" hidden="1" customHeight="1" x14ac:dyDescent="0.2">
      <c r="H325" s="22">
        <v>283</v>
      </c>
      <c r="I325" s="11" t="s">
        <v>867</v>
      </c>
      <c r="J325" s="40">
        <v>440</v>
      </c>
      <c r="K325" s="17" t="s">
        <v>215</v>
      </c>
      <c r="L325" s="8"/>
      <c r="M325" s="18">
        <v>28</v>
      </c>
      <c r="N325" s="18"/>
    </row>
    <row r="326" spans="8:14" ht="13.5" hidden="1" customHeight="1" x14ac:dyDescent="0.2">
      <c r="H326" s="22">
        <v>284</v>
      </c>
      <c r="I326" s="11" t="s">
        <v>868</v>
      </c>
      <c r="J326" s="40">
        <v>441</v>
      </c>
      <c r="K326" s="17" t="s">
        <v>216</v>
      </c>
      <c r="L326" s="8"/>
      <c r="M326" s="18">
        <v>28</v>
      </c>
      <c r="N326" s="18"/>
    </row>
    <row r="327" spans="8:14" ht="13.5" hidden="1" customHeight="1" x14ac:dyDescent="0.2">
      <c r="H327" s="22">
        <v>285</v>
      </c>
      <c r="I327" s="11" t="s">
        <v>869</v>
      </c>
      <c r="J327" s="40">
        <v>442</v>
      </c>
      <c r="K327" s="17" t="s">
        <v>217</v>
      </c>
      <c r="L327" s="8"/>
      <c r="M327" s="18">
        <v>28</v>
      </c>
      <c r="N327" s="18"/>
    </row>
    <row r="328" spans="8:14" ht="13.5" hidden="1" customHeight="1" x14ac:dyDescent="0.2">
      <c r="H328" s="22">
        <v>286</v>
      </c>
      <c r="I328" s="11" t="s">
        <v>870</v>
      </c>
      <c r="J328" s="40">
        <v>443</v>
      </c>
      <c r="K328" s="17" t="s">
        <v>469</v>
      </c>
      <c r="L328" s="8"/>
      <c r="M328" s="18">
        <v>28</v>
      </c>
      <c r="N328" s="18"/>
    </row>
    <row r="329" spans="8:14" ht="13.5" hidden="1" customHeight="1" x14ac:dyDescent="0.2">
      <c r="H329" s="22">
        <v>287</v>
      </c>
      <c r="I329" s="11" t="s">
        <v>871</v>
      </c>
      <c r="J329" s="40">
        <v>444</v>
      </c>
      <c r="K329" s="17" t="s">
        <v>306</v>
      </c>
      <c r="L329" s="8"/>
      <c r="M329" s="18">
        <v>28</v>
      </c>
      <c r="N329" s="18"/>
    </row>
    <row r="330" spans="8:14" ht="13.5" hidden="1" customHeight="1" x14ac:dyDescent="0.2">
      <c r="H330" s="22">
        <v>288</v>
      </c>
      <c r="I330" s="11" t="s">
        <v>872</v>
      </c>
      <c r="J330" s="40">
        <v>445</v>
      </c>
      <c r="K330" s="17" t="s">
        <v>218</v>
      </c>
      <c r="L330" s="8"/>
      <c r="M330" s="18">
        <v>28</v>
      </c>
      <c r="N330" s="18"/>
    </row>
    <row r="331" spans="8:14" ht="13.5" hidden="1" customHeight="1" x14ac:dyDescent="0.2">
      <c r="H331" s="22">
        <v>289</v>
      </c>
      <c r="I331" s="11" t="s">
        <v>873</v>
      </c>
      <c r="J331" s="40">
        <v>446</v>
      </c>
      <c r="K331" s="17" t="s">
        <v>519</v>
      </c>
      <c r="L331" s="8"/>
      <c r="M331" s="18">
        <v>28</v>
      </c>
      <c r="N331" s="18"/>
    </row>
    <row r="332" spans="8:14" ht="13.5" hidden="1" customHeight="1" x14ac:dyDescent="0.2">
      <c r="H332" s="22">
        <v>290</v>
      </c>
      <c r="I332" s="11" t="s">
        <v>874</v>
      </c>
      <c r="J332" s="40">
        <v>448</v>
      </c>
      <c r="K332" s="17" t="s">
        <v>10</v>
      </c>
      <c r="L332" s="8"/>
      <c r="M332" s="18">
        <v>28</v>
      </c>
      <c r="N332" s="18"/>
    </row>
    <row r="333" spans="8:14" ht="13.5" hidden="1" customHeight="1" x14ac:dyDescent="0.2">
      <c r="H333" s="22">
        <v>291</v>
      </c>
      <c r="I333" s="11" t="s">
        <v>875</v>
      </c>
      <c r="J333" s="40">
        <v>449</v>
      </c>
      <c r="K333" s="17" t="s">
        <v>219</v>
      </c>
      <c r="L333" s="8"/>
      <c r="M333" s="18">
        <v>28</v>
      </c>
      <c r="N333" s="18"/>
    </row>
    <row r="334" spans="8:14" ht="13.5" hidden="1" customHeight="1" x14ac:dyDescent="0.2">
      <c r="H334" s="22">
        <v>292</v>
      </c>
      <c r="I334" s="11" t="s">
        <v>876</v>
      </c>
      <c r="J334" s="40">
        <v>450</v>
      </c>
      <c r="K334" s="17" t="s">
        <v>470</v>
      </c>
      <c r="L334" s="8"/>
      <c r="M334" s="18">
        <v>28</v>
      </c>
      <c r="N334" s="18"/>
    </row>
    <row r="335" spans="8:14" ht="13.5" hidden="1" customHeight="1" x14ac:dyDescent="0.2">
      <c r="H335" s="22">
        <v>293</v>
      </c>
      <c r="I335" s="11" t="s">
        <v>877</v>
      </c>
      <c r="J335" s="40">
        <v>451</v>
      </c>
      <c r="K335" s="17" t="s">
        <v>520</v>
      </c>
      <c r="L335" s="8"/>
      <c r="M335" s="18">
        <v>28</v>
      </c>
      <c r="N335" s="18"/>
    </row>
    <row r="336" spans="8:14" ht="13.5" hidden="1" customHeight="1" x14ac:dyDescent="0.2">
      <c r="H336" s="22">
        <v>294</v>
      </c>
      <c r="I336" s="11" t="s">
        <v>878</v>
      </c>
      <c r="J336" s="40">
        <v>452</v>
      </c>
      <c r="K336" s="17" t="s">
        <v>220</v>
      </c>
      <c r="L336" s="8"/>
      <c r="M336" s="18">
        <v>28</v>
      </c>
      <c r="N336" s="18"/>
    </row>
    <row r="337" spans="8:14" ht="13.5" hidden="1" customHeight="1" x14ac:dyDescent="0.2">
      <c r="H337" s="22">
        <v>295</v>
      </c>
      <c r="I337" s="11" t="s">
        <v>879</v>
      </c>
      <c r="J337" s="40">
        <v>453</v>
      </c>
      <c r="K337" s="17" t="s">
        <v>221</v>
      </c>
      <c r="L337" s="8"/>
      <c r="M337" s="18">
        <v>28</v>
      </c>
      <c r="N337" s="18"/>
    </row>
    <row r="338" spans="8:14" ht="13.5" hidden="1" customHeight="1" x14ac:dyDescent="0.2">
      <c r="H338" s="22">
        <v>296</v>
      </c>
      <c r="I338" s="11" t="s">
        <v>880</v>
      </c>
      <c r="J338" s="40">
        <v>454</v>
      </c>
      <c r="K338" s="17" t="s">
        <v>410</v>
      </c>
      <c r="L338" s="8"/>
      <c r="M338" s="18">
        <v>28</v>
      </c>
      <c r="N338" s="18"/>
    </row>
    <row r="339" spans="8:14" ht="13.5" hidden="1" customHeight="1" x14ac:dyDescent="0.2">
      <c r="H339" s="22">
        <v>297</v>
      </c>
      <c r="I339" s="11" t="s">
        <v>881</v>
      </c>
      <c r="J339" s="40">
        <v>455</v>
      </c>
      <c r="K339" s="17" t="s">
        <v>344</v>
      </c>
      <c r="L339" s="8"/>
      <c r="M339" s="18">
        <v>28</v>
      </c>
      <c r="N339" s="18"/>
    </row>
    <row r="340" spans="8:14" ht="13.5" hidden="1" customHeight="1" x14ac:dyDescent="0.2">
      <c r="H340" s="22">
        <v>298</v>
      </c>
      <c r="I340" s="11" t="s">
        <v>882</v>
      </c>
      <c r="J340" s="40">
        <v>456</v>
      </c>
      <c r="K340" s="17" t="s">
        <v>471</v>
      </c>
      <c r="L340" s="8"/>
      <c r="M340" s="18">
        <v>28</v>
      </c>
      <c r="N340" s="18"/>
    </row>
    <row r="341" spans="8:14" ht="13.5" hidden="1" customHeight="1" x14ac:dyDescent="0.2">
      <c r="H341" s="22">
        <v>299</v>
      </c>
      <c r="I341" s="11" t="s">
        <v>883</v>
      </c>
      <c r="J341" s="40">
        <v>457</v>
      </c>
      <c r="K341" s="17" t="s">
        <v>521</v>
      </c>
      <c r="L341" s="8"/>
      <c r="M341" s="18">
        <v>28</v>
      </c>
      <c r="N341" s="18"/>
    </row>
    <row r="342" spans="8:14" ht="13.5" hidden="1" customHeight="1" x14ac:dyDescent="0.2">
      <c r="H342" s="22">
        <v>300</v>
      </c>
      <c r="I342" s="11" t="s">
        <v>884</v>
      </c>
      <c r="J342" s="40">
        <v>458</v>
      </c>
      <c r="K342" s="17" t="s">
        <v>508</v>
      </c>
      <c r="L342" s="8"/>
      <c r="M342" s="18">
        <v>28</v>
      </c>
      <c r="N342" s="18"/>
    </row>
    <row r="343" spans="8:14" ht="13.5" hidden="1" customHeight="1" x14ac:dyDescent="0.2">
      <c r="H343" s="22">
        <v>301</v>
      </c>
      <c r="I343" s="11" t="s">
        <v>885</v>
      </c>
      <c r="J343" s="40">
        <v>459</v>
      </c>
      <c r="K343" s="17" t="s">
        <v>886</v>
      </c>
      <c r="L343" s="8"/>
      <c r="M343" s="18">
        <v>28</v>
      </c>
      <c r="N343" s="18"/>
    </row>
    <row r="344" spans="8:14" ht="13.5" hidden="1" customHeight="1" x14ac:dyDescent="0.2">
      <c r="H344" s="22">
        <v>302</v>
      </c>
      <c r="I344" s="11" t="s">
        <v>887</v>
      </c>
      <c r="J344" s="40">
        <v>460</v>
      </c>
      <c r="K344" s="17" t="s">
        <v>371</v>
      </c>
      <c r="L344" s="8"/>
      <c r="M344" s="18">
        <v>28</v>
      </c>
      <c r="N344" s="18"/>
    </row>
    <row r="345" spans="8:14" ht="13.5" hidden="1" customHeight="1" x14ac:dyDescent="0.2">
      <c r="H345" s="22">
        <v>303</v>
      </c>
      <c r="I345" s="11" t="s">
        <v>888</v>
      </c>
      <c r="J345" s="40">
        <v>461</v>
      </c>
      <c r="K345" s="18" t="s">
        <v>472</v>
      </c>
      <c r="L345" s="8"/>
      <c r="M345" s="18">
        <v>28</v>
      </c>
      <c r="N345" s="18"/>
    </row>
    <row r="346" spans="8:14" ht="13.5" hidden="1" customHeight="1" x14ac:dyDescent="0.2">
      <c r="H346" s="22">
        <v>304</v>
      </c>
      <c r="I346" s="11" t="s">
        <v>889</v>
      </c>
      <c r="J346" s="40">
        <v>462</v>
      </c>
      <c r="K346" s="18" t="s">
        <v>890</v>
      </c>
      <c r="L346" s="8"/>
      <c r="M346" s="18">
        <v>28</v>
      </c>
      <c r="N346" s="18"/>
    </row>
    <row r="347" spans="8:14" ht="13.5" hidden="1" customHeight="1" x14ac:dyDescent="0.2">
      <c r="H347" s="22">
        <v>305</v>
      </c>
      <c r="I347" s="11" t="s">
        <v>891</v>
      </c>
      <c r="J347" s="40">
        <v>464</v>
      </c>
      <c r="K347" s="18" t="s">
        <v>229</v>
      </c>
      <c r="L347" s="8"/>
      <c r="M347" s="18">
        <v>28</v>
      </c>
      <c r="N347" s="18"/>
    </row>
    <row r="348" spans="8:14" ht="13.5" hidden="1" customHeight="1" x14ac:dyDescent="0.2">
      <c r="H348" s="22">
        <v>306</v>
      </c>
      <c r="I348" s="11" t="s">
        <v>892</v>
      </c>
      <c r="J348" s="40">
        <v>465</v>
      </c>
      <c r="K348" s="18" t="s">
        <v>222</v>
      </c>
      <c r="L348" s="8"/>
      <c r="M348" s="18">
        <v>28</v>
      </c>
      <c r="N348" s="18"/>
    </row>
    <row r="349" spans="8:14" ht="13.5" hidden="1" customHeight="1" x14ac:dyDescent="0.2">
      <c r="H349" s="22">
        <v>307</v>
      </c>
      <c r="I349" s="11" t="s">
        <v>893</v>
      </c>
      <c r="J349" s="40">
        <v>466</v>
      </c>
      <c r="K349" s="18" t="s">
        <v>228</v>
      </c>
      <c r="L349" s="8"/>
      <c r="M349" s="18">
        <v>28</v>
      </c>
      <c r="N349" s="18"/>
    </row>
    <row r="350" spans="8:14" ht="13.5" hidden="1" customHeight="1" x14ac:dyDescent="0.2">
      <c r="H350" s="22">
        <v>308</v>
      </c>
      <c r="I350" s="11" t="s">
        <v>894</v>
      </c>
      <c r="J350" s="40">
        <v>467</v>
      </c>
      <c r="K350" s="18" t="s">
        <v>450</v>
      </c>
      <c r="L350" s="8"/>
      <c r="M350" s="18">
        <v>28</v>
      </c>
      <c r="N350" s="18"/>
    </row>
    <row r="351" spans="8:14" ht="13.5" hidden="1" customHeight="1" x14ac:dyDescent="0.2">
      <c r="H351" s="22">
        <v>309</v>
      </c>
      <c r="I351" s="11" t="s">
        <v>895</v>
      </c>
      <c r="J351" s="40">
        <v>468</v>
      </c>
      <c r="K351" s="18" t="s">
        <v>473</v>
      </c>
      <c r="L351" s="8"/>
      <c r="M351" s="18">
        <v>28</v>
      </c>
      <c r="N351" s="18"/>
    </row>
    <row r="352" spans="8:14" ht="13.5" hidden="1" customHeight="1" x14ac:dyDescent="0.2">
      <c r="H352" s="22">
        <v>310</v>
      </c>
      <c r="I352" s="11" t="s">
        <v>1176</v>
      </c>
      <c r="J352" s="40">
        <v>469</v>
      </c>
      <c r="K352" s="18" t="s">
        <v>1177</v>
      </c>
      <c r="L352" s="8"/>
      <c r="M352" s="18">
        <v>28</v>
      </c>
      <c r="N352" s="18"/>
    </row>
    <row r="353" spans="8:14" ht="13.5" hidden="1" customHeight="1" x14ac:dyDescent="0.2">
      <c r="H353" s="22">
        <v>311</v>
      </c>
      <c r="I353" s="11" t="s">
        <v>896</v>
      </c>
      <c r="J353" s="40">
        <v>470</v>
      </c>
      <c r="K353" s="18" t="s">
        <v>345</v>
      </c>
      <c r="L353" s="8"/>
      <c r="M353" s="18">
        <v>28</v>
      </c>
      <c r="N353" s="18"/>
    </row>
    <row r="354" spans="8:14" ht="13.5" hidden="1" customHeight="1" x14ac:dyDescent="0.2">
      <c r="H354" s="22">
        <v>312</v>
      </c>
      <c r="I354" s="11" t="s">
        <v>897</v>
      </c>
      <c r="J354" s="40">
        <v>471</v>
      </c>
      <c r="K354" s="18" t="s">
        <v>474</v>
      </c>
      <c r="L354" s="8"/>
      <c r="M354" s="18">
        <v>28</v>
      </c>
      <c r="N354" s="18"/>
    </row>
    <row r="355" spans="8:14" ht="13.5" hidden="1" customHeight="1" x14ac:dyDescent="0.2">
      <c r="H355" s="22">
        <v>313</v>
      </c>
      <c r="I355" s="11" t="s">
        <v>898</v>
      </c>
      <c r="J355" s="40">
        <v>473</v>
      </c>
      <c r="K355" s="18" t="s">
        <v>899</v>
      </c>
      <c r="L355" s="8"/>
      <c r="M355" s="18">
        <v>28</v>
      </c>
      <c r="N355" s="18"/>
    </row>
    <row r="356" spans="8:14" ht="13.5" hidden="1" customHeight="1" x14ac:dyDescent="0.2">
      <c r="H356" s="22">
        <v>314</v>
      </c>
      <c r="I356" s="11" t="s">
        <v>900</v>
      </c>
      <c r="J356" s="40">
        <v>474</v>
      </c>
      <c r="K356" s="18" t="s">
        <v>901</v>
      </c>
      <c r="L356" s="8"/>
      <c r="M356" s="18">
        <v>28</v>
      </c>
      <c r="N356" s="18"/>
    </row>
    <row r="357" spans="8:14" ht="13.5" hidden="1" customHeight="1" x14ac:dyDescent="0.2">
      <c r="H357" s="22">
        <v>315</v>
      </c>
      <c r="I357" s="11" t="s">
        <v>1178</v>
      </c>
      <c r="J357" s="40">
        <v>475</v>
      </c>
      <c r="K357" s="18" t="s">
        <v>1179</v>
      </c>
      <c r="L357" s="8"/>
      <c r="M357" s="18">
        <v>28</v>
      </c>
      <c r="N357" s="18"/>
    </row>
    <row r="358" spans="8:14" ht="13.5" hidden="1" customHeight="1" x14ac:dyDescent="0.2">
      <c r="H358" s="22">
        <v>316</v>
      </c>
      <c r="I358" s="11" t="s">
        <v>902</v>
      </c>
      <c r="J358" s="40">
        <v>483</v>
      </c>
      <c r="K358" s="18" t="s">
        <v>372</v>
      </c>
      <c r="L358" s="8"/>
      <c r="M358" s="18">
        <v>28</v>
      </c>
      <c r="N358" s="18"/>
    </row>
    <row r="359" spans="8:14" ht="13.5" hidden="1" customHeight="1" x14ac:dyDescent="0.2">
      <c r="H359" s="22">
        <v>317</v>
      </c>
      <c r="I359" s="11" t="s">
        <v>903</v>
      </c>
      <c r="J359" s="40">
        <v>484</v>
      </c>
      <c r="K359" s="18" t="s">
        <v>227</v>
      </c>
      <c r="L359" s="8"/>
      <c r="M359" s="18">
        <v>28</v>
      </c>
      <c r="N359" s="18"/>
    </row>
    <row r="360" spans="8:14" ht="13.5" hidden="1" customHeight="1" x14ac:dyDescent="0.2">
      <c r="H360" s="22">
        <v>318</v>
      </c>
      <c r="I360" s="11" t="s">
        <v>904</v>
      </c>
      <c r="J360" s="40">
        <v>486</v>
      </c>
      <c r="K360" s="18" t="s">
        <v>426</v>
      </c>
      <c r="L360" s="8"/>
      <c r="M360" s="18">
        <v>28</v>
      </c>
      <c r="N360" s="18"/>
    </row>
    <row r="361" spans="8:14" ht="13.5" hidden="1" customHeight="1" x14ac:dyDescent="0.2">
      <c r="H361" s="22">
        <v>319</v>
      </c>
      <c r="I361" s="11" t="s">
        <v>905</v>
      </c>
      <c r="J361" s="40">
        <v>488</v>
      </c>
      <c r="K361" s="18" t="s">
        <v>230</v>
      </c>
      <c r="L361" s="8"/>
      <c r="M361" s="18">
        <v>28</v>
      </c>
      <c r="N361" s="18"/>
    </row>
    <row r="362" spans="8:14" ht="13.5" hidden="1" customHeight="1" x14ac:dyDescent="0.2">
      <c r="H362" s="22">
        <v>320</v>
      </c>
      <c r="I362" s="11" t="s">
        <v>906</v>
      </c>
      <c r="J362" s="40">
        <v>489</v>
      </c>
      <c r="K362" s="18" t="s">
        <v>223</v>
      </c>
      <c r="L362" s="8"/>
      <c r="M362" s="18">
        <v>28</v>
      </c>
      <c r="N362" s="18"/>
    </row>
    <row r="363" spans="8:14" ht="13.5" hidden="1" customHeight="1" x14ac:dyDescent="0.2">
      <c r="H363" s="22">
        <v>321</v>
      </c>
      <c r="I363" s="11" t="s">
        <v>907</v>
      </c>
      <c r="J363" s="40">
        <v>490</v>
      </c>
      <c r="K363" s="18" t="s">
        <v>346</v>
      </c>
      <c r="L363" s="8"/>
      <c r="M363" s="18">
        <v>28</v>
      </c>
      <c r="N363" s="18"/>
    </row>
    <row r="364" spans="8:14" ht="13.5" hidden="1" customHeight="1" x14ac:dyDescent="0.2">
      <c r="H364" s="22">
        <v>322</v>
      </c>
      <c r="I364" s="11" t="s">
        <v>908</v>
      </c>
      <c r="J364" s="40">
        <v>491</v>
      </c>
      <c r="K364" s="18" t="s">
        <v>225</v>
      </c>
      <c r="L364" s="8"/>
      <c r="M364" s="18">
        <v>28</v>
      </c>
      <c r="N364" s="18"/>
    </row>
    <row r="365" spans="8:14" ht="13.5" hidden="1" customHeight="1" x14ac:dyDescent="0.2">
      <c r="H365" s="22">
        <v>323</v>
      </c>
      <c r="I365" s="11" t="s">
        <v>909</v>
      </c>
      <c r="J365" s="40">
        <v>492</v>
      </c>
      <c r="K365" s="18" t="s">
        <v>307</v>
      </c>
      <c r="L365" s="8"/>
      <c r="M365" s="18">
        <v>28</v>
      </c>
      <c r="N365" s="18"/>
    </row>
    <row r="366" spans="8:14" ht="13.5" hidden="1" customHeight="1" x14ac:dyDescent="0.2">
      <c r="H366" s="22">
        <v>324</v>
      </c>
      <c r="I366" s="11" t="s">
        <v>910</v>
      </c>
      <c r="J366" s="40">
        <v>493</v>
      </c>
      <c r="K366" s="18" t="s">
        <v>199</v>
      </c>
      <c r="L366" s="8"/>
      <c r="M366" s="18">
        <v>28</v>
      </c>
      <c r="N366" s="18"/>
    </row>
    <row r="367" spans="8:14" ht="13.5" hidden="1" customHeight="1" x14ac:dyDescent="0.2">
      <c r="H367" s="22">
        <v>325</v>
      </c>
      <c r="I367" s="11" t="s">
        <v>911</v>
      </c>
      <c r="J367" s="40">
        <v>494</v>
      </c>
      <c r="K367" s="18" t="s">
        <v>224</v>
      </c>
      <c r="L367" s="8"/>
      <c r="M367" s="18">
        <v>28</v>
      </c>
      <c r="N367" s="18"/>
    </row>
    <row r="368" spans="8:14" ht="13.5" hidden="1" customHeight="1" x14ac:dyDescent="0.2">
      <c r="H368" s="22">
        <v>326</v>
      </c>
      <c r="I368" s="11" t="s">
        <v>912</v>
      </c>
      <c r="J368" s="40">
        <v>495</v>
      </c>
      <c r="K368" s="18" t="s">
        <v>226</v>
      </c>
      <c r="L368" s="8"/>
      <c r="M368" s="18">
        <v>28</v>
      </c>
      <c r="N368" s="18"/>
    </row>
    <row r="369" spans="8:14" ht="13.5" hidden="1" customHeight="1" x14ac:dyDescent="0.2">
      <c r="H369" s="22">
        <v>327</v>
      </c>
      <c r="I369" s="11" t="s">
        <v>913</v>
      </c>
      <c r="J369" s="40">
        <v>496</v>
      </c>
      <c r="K369" s="18" t="s">
        <v>475</v>
      </c>
      <c r="L369" s="8"/>
      <c r="M369" s="18">
        <v>28</v>
      </c>
      <c r="N369" s="18"/>
    </row>
    <row r="370" spans="8:14" ht="13.5" hidden="1" customHeight="1" x14ac:dyDescent="0.2">
      <c r="H370" s="22">
        <v>328</v>
      </c>
      <c r="I370" s="11" t="s">
        <v>914</v>
      </c>
      <c r="J370" s="102">
        <v>502</v>
      </c>
      <c r="K370" s="103" t="s">
        <v>427</v>
      </c>
      <c r="L370" s="104"/>
      <c r="M370" s="18">
        <v>28</v>
      </c>
      <c r="N370" s="103"/>
    </row>
    <row r="371" spans="8:14" ht="13.5" hidden="1" customHeight="1" x14ac:dyDescent="0.2">
      <c r="H371" s="22">
        <v>329</v>
      </c>
      <c r="I371" s="11" t="s">
        <v>915</v>
      </c>
      <c r="J371" s="102">
        <v>503</v>
      </c>
      <c r="K371" s="103" t="s">
        <v>301</v>
      </c>
      <c r="L371" s="104"/>
      <c r="M371" s="18">
        <v>28</v>
      </c>
      <c r="N371" s="103"/>
    </row>
    <row r="372" spans="8:14" ht="13.5" hidden="1" customHeight="1" x14ac:dyDescent="0.2">
      <c r="H372" s="22">
        <v>330</v>
      </c>
      <c r="I372" s="11" t="s">
        <v>916</v>
      </c>
      <c r="J372" s="102">
        <v>504</v>
      </c>
      <c r="K372" s="103" t="s">
        <v>124</v>
      </c>
      <c r="L372" s="104"/>
      <c r="M372" s="18">
        <v>28</v>
      </c>
      <c r="N372" s="103"/>
    </row>
    <row r="373" spans="8:14" ht="13.5" hidden="1" customHeight="1" x14ac:dyDescent="0.2">
      <c r="H373" s="22">
        <v>331</v>
      </c>
      <c r="I373" s="11" t="s">
        <v>917</v>
      </c>
      <c r="J373" s="102">
        <v>505</v>
      </c>
      <c r="K373" s="103" t="s">
        <v>308</v>
      </c>
      <c r="L373" s="104"/>
      <c r="M373" s="18">
        <v>28</v>
      </c>
      <c r="N373" s="103"/>
    </row>
    <row r="374" spans="8:14" ht="13.5" hidden="1" customHeight="1" x14ac:dyDescent="0.2">
      <c r="H374" s="22">
        <v>332</v>
      </c>
      <c r="I374" s="11" t="s">
        <v>918</v>
      </c>
      <c r="J374" s="102">
        <v>506</v>
      </c>
      <c r="K374" s="103" t="s">
        <v>451</v>
      </c>
      <c r="L374" s="104"/>
      <c r="M374" s="18">
        <v>28</v>
      </c>
      <c r="N374" s="103"/>
    </row>
    <row r="375" spans="8:14" ht="13.5" hidden="1" customHeight="1" x14ac:dyDescent="0.2">
      <c r="H375" s="22">
        <v>333</v>
      </c>
      <c r="I375" s="11" t="s">
        <v>919</v>
      </c>
      <c r="J375" s="102">
        <v>507</v>
      </c>
      <c r="K375" s="103" t="s">
        <v>11</v>
      </c>
      <c r="L375" s="104"/>
      <c r="M375" s="18">
        <v>28</v>
      </c>
      <c r="N375" s="103"/>
    </row>
    <row r="376" spans="8:14" ht="13.5" hidden="1" customHeight="1" x14ac:dyDescent="0.2">
      <c r="H376" s="22">
        <v>334</v>
      </c>
      <c r="I376" s="11" t="s">
        <v>920</v>
      </c>
      <c r="J376" s="102">
        <v>508</v>
      </c>
      <c r="K376" s="103" t="s">
        <v>309</v>
      </c>
      <c r="L376" s="104"/>
      <c r="M376" s="18">
        <v>28</v>
      </c>
      <c r="N376" s="103"/>
    </row>
    <row r="377" spans="8:14" ht="13.5" hidden="1" customHeight="1" x14ac:dyDescent="0.2">
      <c r="H377" s="22">
        <v>335</v>
      </c>
      <c r="I377" s="11" t="s">
        <v>1561</v>
      </c>
      <c r="J377" s="102">
        <v>510</v>
      </c>
      <c r="K377" s="103" t="s">
        <v>1562</v>
      </c>
      <c r="L377" s="104"/>
      <c r="M377" s="18">
        <v>28</v>
      </c>
      <c r="N377" s="103"/>
    </row>
    <row r="378" spans="8:14" ht="13.5" hidden="1" customHeight="1" x14ac:dyDescent="0.2">
      <c r="H378" s="22">
        <v>336</v>
      </c>
      <c r="I378" s="11" t="s">
        <v>921</v>
      </c>
      <c r="J378" s="102">
        <v>511</v>
      </c>
      <c r="K378" s="103" t="s">
        <v>310</v>
      </c>
      <c r="L378" s="104"/>
      <c r="M378" s="18">
        <v>28</v>
      </c>
      <c r="N378" s="103"/>
    </row>
    <row r="379" spans="8:14" ht="13.5" hidden="1" customHeight="1" x14ac:dyDescent="0.2">
      <c r="H379" s="22">
        <v>337</v>
      </c>
      <c r="I379" s="11" t="s">
        <v>922</v>
      </c>
      <c r="J379" s="102">
        <v>512</v>
      </c>
      <c r="K379" s="103" t="s">
        <v>130</v>
      </c>
      <c r="L379" s="104"/>
      <c r="M379" s="18">
        <v>28</v>
      </c>
      <c r="N379" s="103"/>
    </row>
    <row r="380" spans="8:14" ht="13.5" hidden="1" customHeight="1" x14ac:dyDescent="0.2">
      <c r="H380" s="22">
        <v>338</v>
      </c>
      <c r="I380" s="11" t="s">
        <v>923</v>
      </c>
      <c r="J380" s="102">
        <v>513</v>
      </c>
      <c r="K380" s="103" t="s">
        <v>373</v>
      </c>
      <c r="L380" s="104"/>
      <c r="M380" s="18">
        <v>28</v>
      </c>
      <c r="N380" s="103"/>
    </row>
    <row r="381" spans="8:14" ht="13.5" hidden="1" customHeight="1" x14ac:dyDescent="0.2">
      <c r="H381" s="22">
        <v>339</v>
      </c>
      <c r="I381" s="11" t="s">
        <v>924</v>
      </c>
      <c r="J381" s="102">
        <v>514</v>
      </c>
      <c r="K381" s="103" t="s">
        <v>231</v>
      </c>
      <c r="L381" s="104"/>
      <c r="M381" s="18">
        <v>28</v>
      </c>
      <c r="N381" s="103"/>
    </row>
    <row r="382" spans="8:14" ht="13.5" hidden="1" customHeight="1" x14ac:dyDescent="0.2">
      <c r="H382" s="22">
        <v>340</v>
      </c>
      <c r="I382" s="11" t="s">
        <v>925</v>
      </c>
      <c r="J382" s="102">
        <v>515</v>
      </c>
      <c r="K382" s="103" t="s">
        <v>12</v>
      </c>
      <c r="L382" s="104"/>
      <c r="M382" s="18">
        <v>28</v>
      </c>
      <c r="N382" s="103"/>
    </row>
    <row r="383" spans="8:14" ht="13.5" hidden="1" customHeight="1" x14ac:dyDescent="0.2">
      <c r="H383" s="22">
        <v>341</v>
      </c>
      <c r="I383" s="11" t="s">
        <v>926</v>
      </c>
      <c r="J383" s="102">
        <v>516</v>
      </c>
      <c r="K383" s="103" t="s">
        <v>428</v>
      </c>
      <c r="L383" s="104"/>
      <c r="M383" s="18">
        <v>28</v>
      </c>
      <c r="N383" s="103"/>
    </row>
    <row r="384" spans="8:14" ht="13.5" hidden="1" customHeight="1" x14ac:dyDescent="0.2">
      <c r="H384" s="22">
        <v>342</v>
      </c>
      <c r="I384" s="11" t="s">
        <v>927</v>
      </c>
      <c r="J384" s="102">
        <v>519</v>
      </c>
      <c r="K384" s="103" t="s">
        <v>411</v>
      </c>
      <c r="L384" s="104"/>
      <c r="M384" s="18">
        <v>28</v>
      </c>
      <c r="N384" s="103"/>
    </row>
    <row r="385" spans="8:14" ht="13.5" hidden="1" customHeight="1" x14ac:dyDescent="0.2">
      <c r="H385" s="22">
        <v>343</v>
      </c>
      <c r="I385" s="11" t="s">
        <v>928</v>
      </c>
      <c r="J385" s="102">
        <v>520</v>
      </c>
      <c r="K385" s="103" t="s">
        <v>304</v>
      </c>
      <c r="L385" s="104"/>
      <c r="M385" s="18">
        <v>28</v>
      </c>
      <c r="N385" s="103"/>
    </row>
    <row r="386" spans="8:14" ht="13.5" hidden="1" customHeight="1" x14ac:dyDescent="0.2">
      <c r="H386" s="22">
        <v>344</v>
      </c>
      <c r="I386" s="11" t="s">
        <v>929</v>
      </c>
      <c r="J386" s="102">
        <v>521</v>
      </c>
      <c r="K386" s="103" t="s">
        <v>313</v>
      </c>
      <c r="L386" s="104"/>
      <c r="M386" s="18">
        <v>28</v>
      </c>
      <c r="N386" s="103"/>
    </row>
    <row r="387" spans="8:14" ht="13.5" hidden="1" customHeight="1" x14ac:dyDescent="0.2">
      <c r="H387" s="22">
        <v>345</v>
      </c>
      <c r="I387" s="11" t="s">
        <v>930</v>
      </c>
      <c r="J387" s="102">
        <v>522</v>
      </c>
      <c r="K387" s="103" t="s">
        <v>233</v>
      </c>
      <c r="L387" s="104"/>
      <c r="M387" s="18">
        <v>28</v>
      </c>
      <c r="N387" s="103"/>
    </row>
    <row r="388" spans="8:14" ht="13.5" hidden="1" customHeight="1" x14ac:dyDescent="0.2">
      <c r="H388" s="22">
        <v>346</v>
      </c>
      <c r="I388" s="11" t="s">
        <v>931</v>
      </c>
      <c r="J388" s="102">
        <v>523</v>
      </c>
      <c r="K388" s="103" t="s">
        <v>347</v>
      </c>
      <c r="L388" s="104"/>
      <c r="M388" s="18">
        <v>28</v>
      </c>
      <c r="N388" s="103"/>
    </row>
    <row r="389" spans="8:14" ht="13.5" hidden="1" customHeight="1" x14ac:dyDescent="0.2">
      <c r="H389" s="22">
        <v>347</v>
      </c>
      <c r="I389" s="11" t="s">
        <v>932</v>
      </c>
      <c r="J389" s="102">
        <v>524</v>
      </c>
      <c r="K389" s="103" t="s">
        <v>232</v>
      </c>
      <c r="L389" s="104"/>
      <c r="M389" s="18">
        <v>28</v>
      </c>
      <c r="N389" s="103"/>
    </row>
    <row r="390" spans="8:14" ht="13.5" hidden="1" customHeight="1" x14ac:dyDescent="0.2">
      <c r="H390" s="22">
        <v>348</v>
      </c>
      <c r="I390" s="11" t="s">
        <v>933</v>
      </c>
      <c r="J390" s="102">
        <v>525</v>
      </c>
      <c r="K390" s="103" t="s">
        <v>312</v>
      </c>
      <c r="L390" s="104"/>
      <c r="M390" s="18">
        <v>28</v>
      </c>
      <c r="N390" s="103"/>
    </row>
    <row r="391" spans="8:14" ht="13.5" hidden="1" customHeight="1" x14ac:dyDescent="0.2">
      <c r="H391" s="22">
        <v>349</v>
      </c>
      <c r="I391" s="11" t="s">
        <v>934</v>
      </c>
      <c r="J391" s="102">
        <v>526</v>
      </c>
      <c r="K391" s="103" t="s">
        <v>235</v>
      </c>
      <c r="L391" s="104"/>
      <c r="M391" s="18">
        <v>28</v>
      </c>
      <c r="N391" s="103"/>
    </row>
    <row r="392" spans="8:14" ht="13.5" hidden="1" customHeight="1" x14ac:dyDescent="0.2">
      <c r="H392" s="22">
        <v>350</v>
      </c>
      <c r="I392" s="11" t="s">
        <v>935</v>
      </c>
      <c r="J392" s="102">
        <v>527</v>
      </c>
      <c r="K392" s="103" t="s">
        <v>234</v>
      </c>
      <c r="L392" s="104"/>
      <c r="M392" s="18">
        <v>28</v>
      </c>
      <c r="N392" s="103"/>
    </row>
    <row r="393" spans="8:14" ht="13.5" hidden="1" customHeight="1" x14ac:dyDescent="0.2">
      <c r="H393" s="22">
        <v>351</v>
      </c>
      <c r="I393" s="11" t="s">
        <v>936</v>
      </c>
      <c r="J393" s="102">
        <v>529</v>
      </c>
      <c r="K393" s="103" t="s">
        <v>509</v>
      </c>
      <c r="L393" s="104"/>
      <c r="M393" s="18">
        <v>28</v>
      </c>
      <c r="N393" s="103"/>
    </row>
    <row r="394" spans="8:14" ht="13.5" hidden="1" customHeight="1" x14ac:dyDescent="0.2">
      <c r="H394" s="22">
        <v>352</v>
      </c>
      <c r="I394" s="11" t="s">
        <v>937</v>
      </c>
      <c r="J394" s="102">
        <v>530</v>
      </c>
      <c r="K394" s="103" t="s">
        <v>237</v>
      </c>
      <c r="L394" s="104"/>
      <c r="M394" s="18">
        <v>28</v>
      </c>
      <c r="N394" s="103"/>
    </row>
    <row r="395" spans="8:14" ht="13.5" hidden="1" customHeight="1" x14ac:dyDescent="0.2">
      <c r="H395" s="22">
        <v>353</v>
      </c>
      <c r="I395" s="11" t="s">
        <v>938</v>
      </c>
      <c r="J395" s="102">
        <v>531</v>
      </c>
      <c r="K395" s="103" t="s">
        <v>239</v>
      </c>
      <c r="L395" s="104"/>
      <c r="M395" s="18">
        <v>28</v>
      </c>
      <c r="N395" s="103"/>
    </row>
    <row r="396" spans="8:14" ht="13.5" hidden="1" customHeight="1" x14ac:dyDescent="0.2">
      <c r="H396" s="22">
        <v>354</v>
      </c>
      <c r="I396" s="11" t="s">
        <v>939</v>
      </c>
      <c r="J396" s="102">
        <v>532</v>
      </c>
      <c r="K396" s="103" t="s">
        <v>238</v>
      </c>
      <c r="L396" s="104"/>
      <c r="M396" s="18">
        <v>28</v>
      </c>
      <c r="N396" s="103"/>
    </row>
    <row r="397" spans="8:14" ht="13.5" hidden="1" customHeight="1" x14ac:dyDescent="0.2">
      <c r="H397" s="22">
        <v>355</v>
      </c>
      <c r="I397" s="11" t="s">
        <v>940</v>
      </c>
      <c r="J397" s="102">
        <v>533</v>
      </c>
      <c r="K397" s="103" t="s">
        <v>236</v>
      </c>
      <c r="L397" s="104"/>
      <c r="M397" s="18">
        <v>28</v>
      </c>
      <c r="N397" s="103"/>
    </row>
    <row r="398" spans="8:14" ht="13.5" hidden="1" customHeight="1" x14ac:dyDescent="0.2">
      <c r="H398" s="22">
        <v>356</v>
      </c>
      <c r="I398" s="11" t="s">
        <v>941</v>
      </c>
      <c r="J398" s="102">
        <v>534</v>
      </c>
      <c r="K398" s="103" t="s">
        <v>348</v>
      </c>
      <c r="L398" s="104"/>
      <c r="M398" s="18">
        <v>28</v>
      </c>
      <c r="N398" s="103"/>
    </row>
    <row r="399" spans="8:14" ht="13.5" hidden="1" customHeight="1" x14ac:dyDescent="0.2">
      <c r="H399" s="22">
        <v>357</v>
      </c>
      <c r="I399" s="11" t="s">
        <v>942</v>
      </c>
      <c r="J399" s="102">
        <v>535</v>
      </c>
      <c r="K399" s="103" t="s">
        <v>242</v>
      </c>
      <c r="L399" s="104"/>
      <c r="M399" s="18">
        <v>28</v>
      </c>
      <c r="N399" s="103"/>
    </row>
    <row r="400" spans="8:14" ht="13.5" hidden="1" customHeight="1" x14ac:dyDescent="0.2">
      <c r="H400" s="22">
        <v>358</v>
      </c>
      <c r="I400" s="11" t="s">
        <v>943</v>
      </c>
      <c r="J400" s="102">
        <v>536</v>
      </c>
      <c r="K400" s="103" t="s">
        <v>311</v>
      </c>
      <c r="L400" s="104"/>
      <c r="M400" s="18">
        <v>28</v>
      </c>
      <c r="N400" s="103"/>
    </row>
    <row r="401" spans="8:14" ht="13.5" hidden="1" customHeight="1" x14ac:dyDescent="0.2">
      <c r="H401" s="22">
        <v>359</v>
      </c>
      <c r="I401" s="11" t="s">
        <v>944</v>
      </c>
      <c r="J401" s="102">
        <v>538</v>
      </c>
      <c r="K401" s="103" t="s">
        <v>412</v>
      </c>
      <c r="L401" s="104"/>
      <c r="M401" s="18">
        <v>28</v>
      </c>
      <c r="N401" s="103"/>
    </row>
    <row r="402" spans="8:14" ht="13.5" hidden="1" customHeight="1" x14ac:dyDescent="0.2">
      <c r="H402" s="22">
        <v>360</v>
      </c>
      <c r="I402" s="11" t="s">
        <v>945</v>
      </c>
      <c r="J402" s="102">
        <v>539</v>
      </c>
      <c r="K402" s="103" t="s">
        <v>946</v>
      </c>
      <c r="L402" s="104"/>
      <c r="M402" s="18">
        <v>28</v>
      </c>
      <c r="N402" s="103"/>
    </row>
    <row r="403" spans="8:14" ht="13.5" hidden="1" customHeight="1" x14ac:dyDescent="0.2">
      <c r="H403" s="22">
        <v>361</v>
      </c>
      <c r="I403" s="11" t="s">
        <v>947</v>
      </c>
      <c r="J403" s="102">
        <v>541</v>
      </c>
      <c r="K403" s="103" t="s">
        <v>374</v>
      </c>
      <c r="L403" s="104"/>
      <c r="M403" s="18">
        <v>28</v>
      </c>
      <c r="N403" s="103"/>
    </row>
    <row r="404" spans="8:14" ht="13.5" hidden="1" customHeight="1" x14ac:dyDescent="0.2">
      <c r="H404" s="22">
        <v>362</v>
      </c>
      <c r="I404" s="11" t="s">
        <v>948</v>
      </c>
      <c r="J404" s="102">
        <v>542</v>
      </c>
      <c r="K404" s="103" t="s">
        <v>243</v>
      </c>
      <c r="L404" s="104"/>
      <c r="M404" s="18">
        <v>28</v>
      </c>
      <c r="N404" s="103"/>
    </row>
    <row r="405" spans="8:14" ht="13.5" hidden="1" customHeight="1" x14ac:dyDescent="0.2">
      <c r="H405" s="22">
        <v>363</v>
      </c>
      <c r="I405" s="11" t="s">
        <v>949</v>
      </c>
      <c r="J405" s="102">
        <v>543</v>
      </c>
      <c r="K405" s="103" t="s">
        <v>241</v>
      </c>
      <c r="L405" s="104"/>
      <c r="M405" s="18">
        <v>28</v>
      </c>
      <c r="N405" s="103"/>
    </row>
    <row r="406" spans="8:14" ht="13.5" hidden="1" customHeight="1" x14ac:dyDescent="0.2">
      <c r="H406" s="22">
        <v>364</v>
      </c>
      <c r="I406" s="11" t="s">
        <v>950</v>
      </c>
      <c r="J406" s="102">
        <v>544</v>
      </c>
      <c r="K406" s="103" t="s">
        <v>240</v>
      </c>
      <c r="L406" s="104"/>
      <c r="M406" s="18">
        <v>28</v>
      </c>
      <c r="N406" s="103"/>
    </row>
    <row r="407" spans="8:14" ht="13.5" hidden="1" customHeight="1" x14ac:dyDescent="0.2">
      <c r="H407" s="22">
        <v>365</v>
      </c>
      <c r="I407" s="11" t="s">
        <v>951</v>
      </c>
      <c r="J407" s="102">
        <v>551</v>
      </c>
      <c r="K407" s="103" t="s">
        <v>413</v>
      </c>
      <c r="L407" s="104"/>
      <c r="M407" s="18">
        <v>28</v>
      </c>
      <c r="N407" s="103"/>
    </row>
    <row r="408" spans="8:14" ht="13.5" hidden="1" customHeight="1" x14ac:dyDescent="0.2">
      <c r="H408" s="22">
        <v>366</v>
      </c>
      <c r="I408" s="11" t="s">
        <v>952</v>
      </c>
      <c r="J408" s="102">
        <v>552</v>
      </c>
      <c r="K408" s="103" t="s">
        <v>314</v>
      </c>
      <c r="L408" s="104"/>
      <c r="M408" s="18">
        <v>28</v>
      </c>
      <c r="N408" s="103"/>
    </row>
    <row r="409" spans="8:14" ht="13.5" hidden="1" customHeight="1" x14ac:dyDescent="0.2">
      <c r="H409" s="22">
        <v>367</v>
      </c>
      <c r="I409" s="11" t="s">
        <v>953</v>
      </c>
      <c r="J409" s="102">
        <v>553</v>
      </c>
      <c r="K409" s="103" t="s">
        <v>244</v>
      </c>
      <c r="L409" s="104"/>
      <c r="M409" s="18">
        <v>28</v>
      </c>
      <c r="N409" s="103"/>
    </row>
    <row r="410" spans="8:14" ht="13.5" hidden="1" customHeight="1" x14ac:dyDescent="0.2">
      <c r="H410" s="22">
        <v>368</v>
      </c>
      <c r="I410" s="11" t="s">
        <v>954</v>
      </c>
      <c r="J410" s="102">
        <v>561</v>
      </c>
      <c r="K410" s="103" t="s">
        <v>245</v>
      </c>
      <c r="L410" s="104"/>
      <c r="M410" s="18">
        <v>28</v>
      </c>
      <c r="N410" s="103"/>
    </row>
    <row r="411" spans="8:14" ht="13.5" hidden="1" customHeight="1" x14ac:dyDescent="0.2">
      <c r="H411" s="22">
        <v>369</v>
      </c>
      <c r="I411" s="11" t="s">
        <v>1180</v>
      </c>
      <c r="J411" s="102">
        <v>563</v>
      </c>
      <c r="K411" s="103" t="s">
        <v>1181</v>
      </c>
      <c r="L411" s="104"/>
      <c r="M411" s="18">
        <v>28</v>
      </c>
      <c r="N411" s="103"/>
    </row>
    <row r="412" spans="8:14" ht="13.5" hidden="1" customHeight="1" x14ac:dyDescent="0.2">
      <c r="H412" s="22">
        <v>370</v>
      </c>
      <c r="I412" s="11" t="s">
        <v>955</v>
      </c>
      <c r="J412" s="102">
        <v>570</v>
      </c>
      <c r="K412" s="103" t="s">
        <v>315</v>
      </c>
      <c r="L412" s="104"/>
      <c r="M412" s="18">
        <v>28</v>
      </c>
      <c r="N412" s="103"/>
    </row>
    <row r="413" spans="8:14" ht="13.5" hidden="1" customHeight="1" x14ac:dyDescent="0.2">
      <c r="H413" s="22">
        <v>371</v>
      </c>
      <c r="I413" s="11" t="s">
        <v>956</v>
      </c>
      <c r="J413" s="102">
        <v>571</v>
      </c>
      <c r="K413" s="103" t="s">
        <v>476</v>
      </c>
      <c r="L413" s="104"/>
      <c r="M413" s="18">
        <v>28</v>
      </c>
      <c r="N413" s="103"/>
    </row>
    <row r="414" spans="8:14" ht="13.5" hidden="1" customHeight="1" x14ac:dyDescent="0.2">
      <c r="H414" s="22">
        <v>372</v>
      </c>
      <c r="I414" s="11" t="s">
        <v>1563</v>
      </c>
      <c r="J414" s="102">
        <v>573</v>
      </c>
      <c r="K414" s="103" t="s">
        <v>1564</v>
      </c>
      <c r="L414" s="104"/>
      <c r="M414" s="18">
        <v>28</v>
      </c>
      <c r="N414" s="103"/>
    </row>
    <row r="415" spans="8:14" ht="13.5" hidden="1" customHeight="1" x14ac:dyDescent="0.2">
      <c r="H415" s="22">
        <v>373</v>
      </c>
      <c r="I415" s="11" t="s">
        <v>1565</v>
      </c>
      <c r="J415" s="102">
        <v>575</v>
      </c>
      <c r="K415" s="103" t="s">
        <v>1566</v>
      </c>
      <c r="L415" s="104"/>
      <c r="M415" s="18">
        <v>28</v>
      </c>
      <c r="N415" s="103"/>
    </row>
    <row r="416" spans="8:14" ht="13.5" hidden="1" customHeight="1" x14ac:dyDescent="0.2">
      <c r="H416" s="22">
        <v>374</v>
      </c>
      <c r="I416" s="11" t="s">
        <v>1182</v>
      </c>
      <c r="J416" s="102">
        <v>578</v>
      </c>
      <c r="K416" s="103" t="s">
        <v>1183</v>
      </c>
      <c r="L416" s="104"/>
      <c r="M416" s="18">
        <v>28</v>
      </c>
      <c r="N416" s="103"/>
    </row>
    <row r="417" spans="8:14" ht="13.5" hidden="1" customHeight="1" x14ac:dyDescent="0.2">
      <c r="H417" s="22">
        <v>375</v>
      </c>
      <c r="I417" s="11" t="s">
        <v>957</v>
      </c>
      <c r="J417" s="102">
        <v>582</v>
      </c>
      <c r="K417" s="103" t="s">
        <v>549</v>
      </c>
      <c r="L417" s="104"/>
      <c r="M417" s="18">
        <v>28</v>
      </c>
      <c r="N417" s="103"/>
    </row>
    <row r="418" spans="8:14" ht="13.5" hidden="1" customHeight="1" x14ac:dyDescent="0.2">
      <c r="H418" s="22">
        <v>376</v>
      </c>
      <c r="I418" s="11" t="s">
        <v>958</v>
      </c>
      <c r="J418" s="102">
        <v>601</v>
      </c>
      <c r="K418" s="103" t="s">
        <v>246</v>
      </c>
      <c r="L418" s="104"/>
      <c r="M418" s="18">
        <v>28</v>
      </c>
      <c r="N418" s="103"/>
    </row>
    <row r="419" spans="8:14" ht="13.5" hidden="1" customHeight="1" x14ac:dyDescent="0.2">
      <c r="H419" s="22">
        <v>377</v>
      </c>
      <c r="I419" s="11" t="s">
        <v>959</v>
      </c>
      <c r="J419" s="102">
        <v>607</v>
      </c>
      <c r="K419" s="103" t="s">
        <v>177</v>
      </c>
      <c r="L419" s="104"/>
      <c r="M419" s="18">
        <v>28</v>
      </c>
      <c r="N419" s="103"/>
    </row>
    <row r="420" spans="8:14" ht="13.5" hidden="1" customHeight="1" x14ac:dyDescent="0.2">
      <c r="H420" s="22">
        <v>378</v>
      </c>
      <c r="I420" s="11" t="s">
        <v>960</v>
      </c>
      <c r="J420" s="102">
        <v>610</v>
      </c>
      <c r="K420" s="103" t="s">
        <v>522</v>
      </c>
      <c r="L420" s="104"/>
      <c r="M420" s="18">
        <v>28</v>
      </c>
      <c r="N420" s="103"/>
    </row>
    <row r="421" spans="8:14" ht="13.5" hidden="1" customHeight="1" x14ac:dyDescent="0.2">
      <c r="H421" s="22">
        <v>379</v>
      </c>
      <c r="I421" s="11" t="s">
        <v>961</v>
      </c>
      <c r="J421" s="102">
        <v>612</v>
      </c>
      <c r="K421" s="103" t="s">
        <v>375</v>
      </c>
      <c r="L421" s="104"/>
      <c r="M421" s="18">
        <v>28</v>
      </c>
      <c r="N421" s="103"/>
    </row>
    <row r="422" spans="8:14" ht="13.5" hidden="1" customHeight="1" x14ac:dyDescent="0.2">
      <c r="H422" s="22">
        <v>380</v>
      </c>
      <c r="I422" s="11" t="s">
        <v>962</v>
      </c>
      <c r="J422" s="102">
        <v>613</v>
      </c>
      <c r="K422" s="103" t="s">
        <v>247</v>
      </c>
      <c r="L422" s="104"/>
      <c r="M422" s="18">
        <v>28</v>
      </c>
      <c r="N422" s="103"/>
    </row>
    <row r="423" spans="8:14" ht="13.5" hidden="1" customHeight="1" x14ac:dyDescent="0.2">
      <c r="H423" s="22">
        <v>381</v>
      </c>
      <c r="I423" s="11" t="s">
        <v>963</v>
      </c>
      <c r="J423" s="102">
        <v>617</v>
      </c>
      <c r="K423" s="103" t="s">
        <v>440</v>
      </c>
      <c r="L423" s="104"/>
      <c r="M423" s="18">
        <v>28</v>
      </c>
      <c r="N423" s="103"/>
    </row>
    <row r="424" spans="8:14" ht="13.5" hidden="1" customHeight="1" x14ac:dyDescent="0.2">
      <c r="H424" s="22">
        <v>382</v>
      </c>
      <c r="I424" s="11" t="s">
        <v>964</v>
      </c>
      <c r="J424" s="102">
        <v>619</v>
      </c>
      <c r="K424" s="103" t="s">
        <v>550</v>
      </c>
      <c r="L424" s="104"/>
      <c r="M424" s="18">
        <v>28</v>
      </c>
      <c r="N424" s="103"/>
    </row>
    <row r="425" spans="8:14" ht="13.5" hidden="1" customHeight="1" x14ac:dyDescent="0.2">
      <c r="H425" s="22">
        <v>383</v>
      </c>
      <c r="I425" s="11" t="s">
        <v>1567</v>
      </c>
      <c r="J425" s="102">
        <v>631</v>
      </c>
      <c r="K425" s="103" t="s">
        <v>1568</v>
      </c>
      <c r="L425" s="104"/>
      <c r="M425" s="18">
        <v>28</v>
      </c>
      <c r="N425" s="103"/>
    </row>
    <row r="426" spans="8:14" ht="13.5" hidden="1" customHeight="1" x14ac:dyDescent="0.2">
      <c r="H426" s="22">
        <v>384</v>
      </c>
      <c r="I426" s="11" t="s">
        <v>965</v>
      </c>
      <c r="J426" s="102">
        <v>635</v>
      </c>
      <c r="K426" s="103" t="s">
        <v>452</v>
      </c>
      <c r="L426" s="104"/>
      <c r="M426" s="18">
        <v>28</v>
      </c>
      <c r="N426" s="103"/>
    </row>
    <row r="427" spans="8:14" ht="13.5" hidden="1" customHeight="1" x14ac:dyDescent="0.2">
      <c r="H427" s="22">
        <v>385</v>
      </c>
      <c r="I427" s="11" t="s">
        <v>966</v>
      </c>
      <c r="J427" s="102">
        <v>640</v>
      </c>
      <c r="K427" s="103" t="s">
        <v>477</v>
      </c>
      <c r="L427" s="104"/>
      <c r="M427" s="18">
        <v>28</v>
      </c>
      <c r="N427" s="103"/>
    </row>
    <row r="428" spans="8:14" ht="13.5" hidden="1" customHeight="1" x14ac:dyDescent="0.2">
      <c r="H428" s="22">
        <v>386</v>
      </c>
      <c r="I428" s="11" t="s">
        <v>967</v>
      </c>
      <c r="J428" s="102">
        <v>641</v>
      </c>
      <c r="K428" s="103" t="s">
        <v>478</v>
      </c>
      <c r="L428" s="104"/>
      <c r="M428" s="18">
        <v>28</v>
      </c>
      <c r="N428" s="103"/>
    </row>
    <row r="429" spans="8:14" ht="13.5" hidden="1" customHeight="1" x14ac:dyDescent="0.2">
      <c r="H429" s="22">
        <v>387</v>
      </c>
      <c r="I429" s="11" t="s">
        <v>968</v>
      </c>
      <c r="J429" s="102">
        <v>642</v>
      </c>
      <c r="K429" s="103" t="s">
        <v>584</v>
      </c>
      <c r="L429" s="104"/>
      <c r="M429" s="18">
        <v>28</v>
      </c>
      <c r="N429" s="103"/>
    </row>
    <row r="430" spans="8:14" ht="13.5" hidden="1" customHeight="1" x14ac:dyDescent="0.2">
      <c r="H430" s="22">
        <v>388</v>
      </c>
      <c r="I430" s="11" t="s">
        <v>969</v>
      </c>
      <c r="J430" s="102">
        <v>643</v>
      </c>
      <c r="K430" s="103" t="s">
        <v>376</v>
      </c>
      <c r="L430" s="104"/>
      <c r="M430" s="18">
        <v>28</v>
      </c>
      <c r="N430" s="103"/>
    </row>
    <row r="431" spans="8:14" ht="13.5" hidden="1" customHeight="1" x14ac:dyDescent="0.2">
      <c r="H431" s="22">
        <v>389</v>
      </c>
      <c r="I431" s="11" t="s">
        <v>1569</v>
      </c>
      <c r="J431" s="102">
        <v>645</v>
      </c>
      <c r="K431" s="103" t="s">
        <v>1570</v>
      </c>
      <c r="L431" s="104"/>
      <c r="M431" s="18">
        <v>28</v>
      </c>
      <c r="N431" s="103"/>
    </row>
    <row r="432" spans="8:14" ht="13.5" hidden="1" customHeight="1" x14ac:dyDescent="0.2">
      <c r="H432" s="22">
        <v>390</v>
      </c>
      <c r="I432" s="11" t="s">
        <v>970</v>
      </c>
      <c r="J432" s="102">
        <v>651</v>
      </c>
      <c r="K432" s="103" t="s">
        <v>316</v>
      </c>
      <c r="L432" s="104"/>
      <c r="M432" s="18">
        <v>28</v>
      </c>
      <c r="N432" s="103"/>
    </row>
    <row r="433" spans="8:14" ht="13.5" hidden="1" customHeight="1" x14ac:dyDescent="0.2">
      <c r="H433" s="22">
        <v>391</v>
      </c>
      <c r="I433" s="11" t="s">
        <v>971</v>
      </c>
      <c r="J433" s="102">
        <v>654</v>
      </c>
      <c r="K433" s="103" t="s">
        <v>377</v>
      </c>
      <c r="L433" s="104"/>
      <c r="M433" s="18">
        <v>28</v>
      </c>
      <c r="N433" s="103"/>
    </row>
    <row r="434" spans="8:14" ht="13.5" hidden="1" customHeight="1" x14ac:dyDescent="0.2">
      <c r="H434" s="22">
        <v>392</v>
      </c>
      <c r="I434" s="11" t="s">
        <v>972</v>
      </c>
      <c r="J434" s="102">
        <v>655</v>
      </c>
      <c r="K434" s="103" t="s">
        <v>489</v>
      </c>
      <c r="L434" s="104"/>
      <c r="M434" s="18">
        <v>28</v>
      </c>
      <c r="N434" s="103"/>
    </row>
    <row r="435" spans="8:14" ht="13.5" hidden="1" customHeight="1" x14ac:dyDescent="0.2">
      <c r="H435" s="22">
        <v>393</v>
      </c>
      <c r="I435" s="11" t="s">
        <v>973</v>
      </c>
      <c r="J435" s="102">
        <v>656</v>
      </c>
      <c r="K435" s="103" t="s">
        <v>378</v>
      </c>
      <c r="L435" s="104"/>
      <c r="M435" s="18">
        <v>28</v>
      </c>
      <c r="N435" s="103"/>
    </row>
    <row r="436" spans="8:14" ht="13.5" hidden="1" customHeight="1" x14ac:dyDescent="0.2">
      <c r="H436" s="22">
        <v>394</v>
      </c>
      <c r="I436" s="11" t="s">
        <v>974</v>
      </c>
      <c r="J436" s="102">
        <v>657</v>
      </c>
      <c r="K436" s="103" t="s">
        <v>585</v>
      </c>
      <c r="L436" s="104"/>
      <c r="M436" s="18">
        <v>28</v>
      </c>
      <c r="N436" s="103"/>
    </row>
    <row r="437" spans="8:14" ht="13.5" hidden="1" customHeight="1" x14ac:dyDescent="0.2">
      <c r="H437" s="22">
        <v>395</v>
      </c>
      <c r="I437" s="11" t="s">
        <v>975</v>
      </c>
      <c r="J437" s="102">
        <v>658</v>
      </c>
      <c r="K437" s="103" t="s">
        <v>124</v>
      </c>
      <c r="L437" s="104"/>
      <c r="M437" s="18">
        <v>28</v>
      </c>
      <c r="N437" s="103"/>
    </row>
    <row r="438" spans="8:14" ht="13.5" hidden="1" customHeight="1" x14ac:dyDescent="0.2">
      <c r="H438" s="22">
        <v>396</v>
      </c>
      <c r="I438" s="11" t="s">
        <v>976</v>
      </c>
      <c r="J438" s="102">
        <v>659</v>
      </c>
      <c r="K438" s="103" t="s">
        <v>523</v>
      </c>
      <c r="L438" s="104"/>
      <c r="M438" s="18">
        <v>28</v>
      </c>
      <c r="N438" s="103"/>
    </row>
    <row r="439" spans="8:14" ht="13.5" hidden="1" customHeight="1" x14ac:dyDescent="0.2">
      <c r="H439" s="22">
        <v>397</v>
      </c>
      <c r="I439" s="11" t="s">
        <v>977</v>
      </c>
      <c r="J439" s="102">
        <v>660</v>
      </c>
      <c r="K439" s="103" t="s">
        <v>414</v>
      </c>
      <c r="L439" s="104"/>
      <c r="M439" s="18">
        <v>28</v>
      </c>
      <c r="N439" s="103"/>
    </row>
    <row r="440" spans="8:14" ht="13.5" hidden="1" customHeight="1" x14ac:dyDescent="0.2">
      <c r="H440" s="22">
        <v>398</v>
      </c>
      <c r="I440" s="11" t="s">
        <v>978</v>
      </c>
      <c r="J440" s="102">
        <v>661</v>
      </c>
      <c r="K440" s="103" t="s">
        <v>408</v>
      </c>
      <c r="L440" s="104"/>
      <c r="M440" s="18">
        <v>28</v>
      </c>
      <c r="N440" s="103"/>
    </row>
    <row r="441" spans="8:14" ht="13.5" hidden="1" customHeight="1" x14ac:dyDescent="0.2">
      <c r="H441" s="22">
        <v>399</v>
      </c>
      <c r="I441" s="11" t="s">
        <v>979</v>
      </c>
      <c r="J441" s="102">
        <v>662</v>
      </c>
      <c r="K441" s="103" t="s">
        <v>490</v>
      </c>
      <c r="L441" s="104"/>
      <c r="M441" s="18">
        <v>28</v>
      </c>
      <c r="N441" s="103"/>
    </row>
    <row r="442" spans="8:14" ht="13.5" hidden="1" customHeight="1" x14ac:dyDescent="0.2">
      <c r="H442" s="22">
        <v>400</v>
      </c>
      <c r="I442" s="11" t="s">
        <v>1571</v>
      </c>
      <c r="J442" s="102">
        <v>666</v>
      </c>
      <c r="K442" s="103" t="s">
        <v>1572</v>
      </c>
      <c r="L442" s="104"/>
      <c r="M442" s="18">
        <v>28</v>
      </c>
      <c r="N442" s="103"/>
    </row>
    <row r="443" spans="8:14" ht="13.5" hidden="1" customHeight="1" x14ac:dyDescent="0.2">
      <c r="H443" s="22">
        <v>401</v>
      </c>
      <c r="I443" s="11" t="s">
        <v>980</v>
      </c>
      <c r="J443" s="102">
        <v>670</v>
      </c>
      <c r="K443" s="103" t="s">
        <v>349</v>
      </c>
      <c r="L443" s="104"/>
      <c r="M443" s="18">
        <v>28</v>
      </c>
      <c r="N443" s="103"/>
    </row>
    <row r="444" spans="8:14" ht="13.5" hidden="1" customHeight="1" x14ac:dyDescent="0.2">
      <c r="H444" s="22">
        <v>402</v>
      </c>
      <c r="I444" s="11" t="s">
        <v>981</v>
      </c>
      <c r="J444" s="102">
        <v>671</v>
      </c>
      <c r="K444" s="103" t="s">
        <v>453</v>
      </c>
      <c r="L444" s="104"/>
      <c r="M444" s="18">
        <v>28</v>
      </c>
      <c r="N444" s="103"/>
    </row>
    <row r="445" spans="8:14" ht="13.5" hidden="1" customHeight="1" x14ac:dyDescent="0.2">
      <c r="H445" s="22">
        <v>403</v>
      </c>
      <c r="I445" s="11" t="s">
        <v>982</v>
      </c>
      <c r="J445" s="102">
        <v>672</v>
      </c>
      <c r="K445" s="103" t="s">
        <v>491</v>
      </c>
      <c r="L445" s="104"/>
      <c r="M445" s="18">
        <v>28</v>
      </c>
      <c r="N445" s="103"/>
    </row>
    <row r="446" spans="8:14" ht="13.5" hidden="1" customHeight="1" x14ac:dyDescent="0.2">
      <c r="H446" s="22">
        <v>404</v>
      </c>
      <c r="I446" s="11" t="s">
        <v>983</v>
      </c>
      <c r="J446" s="102">
        <v>675</v>
      </c>
      <c r="K446" s="103" t="s">
        <v>379</v>
      </c>
      <c r="L446" s="104"/>
      <c r="M446" s="18">
        <v>28</v>
      </c>
      <c r="N446" s="103"/>
    </row>
    <row r="447" spans="8:14" ht="13.5" hidden="1" customHeight="1" x14ac:dyDescent="0.2">
      <c r="H447" s="22">
        <v>405</v>
      </c>
      <c r="I447" s="11" t="s">
        <v>984</v>
      </c>
      <c r="J447" s="102">
        <v>677</v>
      </c>
      <c r="K447" s="103" t="s">
        <v>380</v>
      </c>
      <c r="L447" s="104"/>
      <c r="M447" s="18">
        <v>28</v>
      </c>
      <c r="N447" s="103"/>
    </row>
    <row r="448" spans="8:14" ht="13.5" hidden="1" customHeight="1" x14ac:dyDescent="0.2">
      <c r="H448" s="22">
        <v>406</v>
      </c>
      <c r="I448" s="11" t="s">
        <v>1573</v>
      </c>
      <c r="J448" s="102">
        <v>678</v>
      </c>
      <c r="K448" s="103" t="s">
        <v>1574</v>
      </c>
      <c r="L448" s="104"/>
      <c r="M448" s="18">
        <v>28</v>
      </c>
      <c r="N448" s="103"/>
    </row>
    <row r="449" spans="8:14" ht="13.5" hidden="1" customHeight="1" x14ac:dyDescent="0.2">
      <c r="H449" s="22">
        <v>407</v>
      </c>
      <c r="I449" s="11" t="s">
        <v>1575</v>
      </c>
      <c r="J449" s="102">
        <v>679</v>
      </c>
      <c r="K449" s="103" t="s">
        <v>1576</v>
      </c>
      <c r="L449" s="104"/>
      <c r="M449" s="18">
        <v>28</v>
      </c>
      <c r="N449" s="103"/>
    </row>
    <row r="450" spans="8:14" ht="13.5" hidden="1" customHeight="1" x14ac:dyDescent="0.2">
      <c r="H450" s="22">
        <v>408</v>
      </c>
      <c r="I450" s="11" t="s">
        <v>985</v>
      </c>
      <c r="J450" s="102">
        <v>701</v>
      </c>
      <c r="K450" s="103" t="s">
        <v>251</v>
      </c>
      <c r="L450" s="104"/>
      <c r="M450" s="18">
        <v>28</v>
      </c>
      <c r="N450" s="103"/>
    </row>
    <row r="451" spans="8:14" ht="13.5" hidden="1" customHeight="1" x14ac:dyDescent="0.2">
      <c r="H451" s="22">
        <v>409</v>
      </c>
      <c r="I451" s="11" t="s">
        <v>986</v>
      </c>
      <c r="J451" s="102">
        <v>702</v>
      </c>
      <c r="K451" s="103" t="s">
        <v>317</v>
      </c>
      <c r="L451" s="104"/>
      <c r="M451" s="18">
        <v>28</v>
      </c>
      <c r="N451" s="103"/>
    </row>
    <row r="452" spans="8:14" ht="13.5" hidden="1" customHeight="1" x14ac:dyDescent="0.2">
      <c r="H452" s="22">
        <v>410</v>
      </c>
      <c r="I452" s="11" t="s">
        <v>987</v>
      </c>
      <c r="J452" s="102">
        <v>703</v>
      </c>
      <c r="K452" s="103" t="s">
        <v>248</v>
      </c>
      <c r="L452" s="104"/>
      <c r="M452" s="18">
        <v>28</v>
      </c>
      <c r="N452" s="103"/>
    </row>
    <row r="453" spans="8:14" ht="13.5" hidden="1" customHeight="1" x14ac:dyDescent="0.2">
      <c r="H453" s="22">
        <v>411</v>
      </c>
      <c r="I453" s="11" t="s">
        <v>988</v>
      </c>
      <c r="J453" s="102">
        <v>704</v>
      </c>
      <c r="K453" s="103" t="s">
        <v>186</v>
      </c>
      <c r="L453" s="104"/>
      <c r="M453" s="18">
        <v>28</v>
      </c>
      <c r="N453" s="103"/>
    </row>
    <row r="454" spans="8:14" ht="13.5" hidden="1" customHeight="1" x14ac:dyDescent="0.2">
      <c r="H454" s="22">
        <v>412</v>
      </c>
      <c r="I454" s="11" t="s">
        <v>989</v>
      </c>
      <c r="J454" s="102">
        <v>705</v>
      </c>
      <c r="K454" s="103" t="s">
        <v>250</v>
      </c>
      <c r="L454" s="104"/>
      <c r="M454" s="18">
        <v>28</v>
      </c>
      <c r="N454" s="103"/>
    </row>
    <row r="455" spans="8:14" ht="13.5" hidden="1" customHeight="1" x14ac:dyDescent="0.2">
      <c r="H455" s="22">
        <v>413</v>
      </c>
      <c r="I455" s="11" t="s">
        <v>990</v>
      </c>
      <c r="J455" s="102">
        <v>706</v>
      </c>
      <c r="K455" s="103" t="s">
        <v>249</v>
      </c>
      <c r="L455" s="104"/>
      <c r="M455" s="18">
        <v>28</v>
      </c>
      <c r="N455" s="103"/>
    </row>
    <row r="456" spans="8:14" ht="13.5" hidden="1" customHeight="1" x14ac:dyDescent="0.2">
      <c r="H456" s="22">
        <v>414</v>
      </c>
      <c r="I456" s="11" t="s">
        <v>991</v>
      </c>
      <c r="J456" s="102">
        <v>707</v>
      </c>
      <c r="K456" s="103" t="s">
        <v>479</v>
      </c>
      <c r="L456" s="104"/>
      <c r="M456" s="18">
        <v>28</v>
      </c>
      <c r="N456" s="103"/>
    </row>
    <row r="457" spans="8:14" ht="13.5" hidden="1" customHeight="1" x14ac:dyDescent="0.2">
      <c r="H457" s="22">
        <v>415</v>
      </c>
      <c r="I457" s="11" t="s">
        <v>992</v>
      </c>
      <c r="J457" s="102">
        <v>708</v>
      </c>
      <c r="K457" s="103" t="s">
        <v>429</v>
      </c>
      <c r="L457" s="104"/>
      <c r="M457" s="18">
        <v>28</v>
      </c>
      <c r="N457" s="103"/>
    </row>
    <row r="458" spans="8:14" ht="13.5" hidden="1" customHeight="1" x14ac:dyDescent="0.2">
      <c r="H458" s="22">
        <v>416</v>
      </c>
      <c r="I458" s="11" t="s">
        <v>993</v>
      </c>
      <c r="J458" s="102">
        <v>709</v>
      </c>
      <c r="K458" s="103" t="s">
        <v>263</v>
      </c>
      <c r="L458" s="104"/>
      <c r="M458" s="18">
        <v>28</v>
      </c>
      <c r="N458" s="103"/>
    </row>
    <row r="459" spans="8:14" ht="13.5" hidden="1" customHeight="1" x14ac:dyDescent="0.2">
      <c r="H459" s="22">
        <v>417</v>
      </c>
      <c r="I459" s="11" t="s">
        <v>994</v>
      </c>
      <c r="J459" s="102">
        <v>710</v>
      </c>
      <c r="K459" s="103" t="s">
        <v>261</v>
      </c>
      <c r="L459" s="104"/>
      <c r="M459" s="18">
        <v>28</v>
      </c>
      <c r="N459" s="103"/>
    </row>
    <row r="460" spans="8:14" ht="13.5" hidden="1" customHeight="1" x14ac:dyDescent="0.2">
      <c r="H460" s="22">
        <v>418</v>
      </c>
      <c r="I460" s="11" t="s">
        <v>995</v>
      </c>
      <c r="J460" s="102">
        <v>711</v>
      </c>
      <c r="K460" s="103" t="s">
        <v>264</v>
      </c>
      <c r="L460" s="104"/>
      <c r="M460" s="18">
        <v>28</v>
      </c>
      <c r="N460" s="103"/>
    </row>
    <row r="461" spans="8:14" ht="13.5" hidden="1" customHeight="1" x14ac:dyDescent="0.2">
      <c r="H461" s="22">
        <v>419</v>
      </c>
      <c r="I461" s="11" t="s">
        <v>996</v>
      </c>
      <c r="J461" s="102">
        <v>712</v>
      </c>
      <c r="K461" s="103" t="s">
        <v>252</v>
      </c>
      <c r="L461" s="104"/>
      <c r="M461" s="18">
        <v>28</v>
      </c>
      <c r="N461" s="103"/>
    </row>
    <row r="462" spans="8:14" ht="13.5" hidden="1" customHeight="1" x14ac:dyDescent="0.2">
      <c r="H462" s="22">
        <v>420</v>
      </c>
      <c r="I462" s="11" t="s">
        <v>997</v>
      </c>
      <c r="J462" s="102">
        <v>713</v>
      </c>
      <c r="K462" s="103" t="s">
        <v>262</v>
      </c>
      <c r="L462" s="104"/>
      <c r="M462" s="18">
        <v>28</v>
      </c>
      <c r="N462" s="103"/>
    </row>
    <row r="463" spans="8:14" ht="13.5" hidden="1" customHeight="1" x14ac:dyDescent="0.2">
      <c r="H463" s="22">
        <v>421</v>
      </c>
      <c r="I463" s="11" t="s">
        <v>1184</v>
      </c>
      <c r="J463" s="102">
        <v>715</v>
      </c>
      <c r="K463" s="103" t="s">
        <v>551</v>
      </c>
      <c r="L463" s="104"/>
      <c r="M463" s="18">
        <v>28</v>
      </c>
      <c r="N463" s="103"/>
    </row>
    <row r="464" spans="8:14" ht="13.5" hidden="1" customHeight="1" x14ac:dyDescent="0.2">
      <c r="H464" s="22">
        <v>422</v>
      </c>
      <c r="I464" s="11" t="s">
        <v>1185</v>
      </c>
      <c r="J464" s="102">
        <v>716</v>
      </c>
      <c r="K464" s="103" t="s">
        <v>1186</v>
      </c>
      <c r="L464" s="104"/>
      <c r="M464" s="18">
        <v>28</v>
      </c>
      <c r="N464" s="103"/>
    </row>
    <row r="465" spans="8:14" ht="13.5" hidden="1" customHeight="1" x14ac:dyDescent="0.2">
      <c r="H465" s="22">
        <v>423</v>
      </c>
      <c r="I465" s="11" t="s">
        <v>998</v>
      </c>
      <c r="J465" s="102">
        <v>721</v>
      </c>
      <c r="K465" s="103" t="s">
        <v>318</v>
      </c>
      <c r="L465" s="104"/>
      <c r="M465" s="18">
        <v>28</v>
      </c>
      <c r="N465" s="103"/>
    </row>
    <row r="466" spans="8:14" ht="13.5" hidden="1" customHeight="1" x14ac:dyDescent="0.2">
      <c r="H466" s="22">
        <v>424</v>
      </c>
      <c r="I466" s="11" t="s">
        <v>999</v>
      </c>
      <c r="J466" s="102">
        <v>722</v>
      </c>
      <c r="K466" s="103" t="s">
        <v>260</v>
      </c>
      <c r="L466" s="104"/>
      <c r="M466" s="18">
        <v>28</v>
      </c>
      <c r="N466" s="103"/>
    </row>
    <row r="467" spans="8:14" ht="13.5" hidden="1" customHeight="1" x14ac:dyDescent="0.2">
      <c r="H467" s="22">
        <v>425</v>
      </c>
      <c r="I467" s="11" t="s">
        <v>1000</v>
      </c>
      <c r="J467" s="102">
        <v>723</v>
      </c>
      <c r="K467" s="103" t="s">
        <v>350</v>
      </c>
      <c r="L467" s="104"/>
      <c r="M467" s="18">
        <v>28</v>
      </c>
      <c r="N467" s="103"/>
    </row>
    <row r="468" spans="8:14" ht="13.5" hidden="1" customHeight="1" x14ac:dyDescent="0.2">
      <c r="H468" s="22">
        <v>426</v>
      </c>
      <c r="I468" s="11" t="s">
        <v>1001</v>
      </c>
      <c r="J468" s="102">
        <v>725</v>
      </c>
      <c r="K468" s="103" t="s">
        <v>13</v>
      </c>
      <c r="L468" s="104"/>
      <c r="M468" s="18">
        <v>28</v>
      </c>
      <c r="N468" s="103"/>
    </row>
    <row r="469" spans="8:14" ht="13.5" hidden="1" customHeight="1" x14ac:dyDescent="0.2">
      <c r="H469" s="22">
        <v>427</v>
      </c>
      <c r="I469" s="11" t="s">
        <v>1002</v>
      </c>
      <c r="J469" s="102">
        <v>726</v>
      </c>
      <c r="K469" s="103" t="s">
        <v>257</v>
      </c>
      <c r="L469" s="104"/>
      <c r="M469" s="18">
        <v>28</v>
      </c>
      <c r="N469" s="103"/>
    </row>
    <row r="470" spans="8:14" ht="13.5" hidden="1" customHeight="1" x14ac:dyDescent="0.2">
      <c r="H470" s="22">
        <v>428</v>
      </c>
      <c r="I470" s="11" t="s">
        <v>1003</v>
      </c>
      <c r="J470" s="102">
        <v>727</v>
      </c>
      <c r="K470" s="103" t="s">
        <v>203</v>
      </c>
      <c r="L470" s="104"/>
      <c r="M470" s="18">
        <v>28</v>
      </c>
      <c r="N470" s="103"/>
    </row>
    <row r="471" spans="8:14" ht="13.5" hidden="1" customHeight="1" x14ac:dyDescent="0.2">
      <c r="H471" s="22">
        <v>429</v>
      </c>
      <c r="I471" s="11" t="s">
        <v>1004</v>
      </c>
      <c r="J471" s="102">
        <v>728</v>
      </c>
      <c r="K471" s="103" t="s">
        <v>253</v>
      </c>
      <c r="L471" s="104"/>
      <c r="M471" s="18">
        <v>28</v>
      </c>
      <c r="N471" s="103"/>
    </row>
    <row r="472" spans="8:14" ht="13.5" hidden="1" customHeight="1" x14ac:dyDescent="0.2">
      <c r="H472" s="22">
        <v>430</v>
      </c>
      <c r="I472" s="11" t="s">
        <v>1005</v>
      </c>
      <c r="J472" s="102">
        <v>729</v>
      </c>
      <c r="K472" s="103" t="s">
        <v>258</v>
      </c>
      <c r="L472" s="104"/>
      <c r="M472" s="18">
        <v>28</v>
      </c>
      <c r="N472" s="103"/>
    </row>
    <row r="473" spans="8:14" ht="13.5" hidden="1" customHeight="1" x14ac:dyDescent="0.2">
      <c r="H473" s="22">
        <v>431</v>
      </c>
      <c r="I473" s="11" t="s">
        <v>1006</v>
      </c>
      <c r="J473" s="102">
        <v>730</v>
      </c>
      <c r="K473" s="103" t="s">
        <v>524</v>
      </c>
      <c r="L473" s="104"/>
      <c r="M473" s="18">
        <v>28</v>
      </c>
      <c r="N473" s="103"/>
    </row>
    <row r="474" spans="8:14" ht="13.5" hidden="1" customHeight="1" x14ac:dyDescent="0.2">
      <c r="H474" s="22">
        <v>432</v>
      </c>
      <c r="I474" s="11" t="s">
        <v>1007</v>
      </c>
      <c r="J474" s="102">
        <v>731</v>
      </c>
      <c r="K474" s="103" t="s">
        <v>255</v>
      </c>
      <c r="L474" s="104"/>
      <c r="M474" s="18">
        <v>28</v>
      </c>
      <c r="N474" s="103"/>
    </row>
    <row r="475" spans="8:14" ht="13.5" hidden="1" customHeight="1" x14ac:dyDescent="0.2">
      <c r="H475" s="22">
        <v>433</v>
      </c>
      <c r="I475" s="11" t="s">
        <v>1008</v>
      </c>
      <c r="J475" s="102">
        <v>732</v>
      </c>
      <c r="K475" s="103" t="s">
        <v>256</v>
      </c>
      <c r="L475" s="104"/>
      <c r="M475" s="18">
        <v>28</v>
      </c>
      <c r="N475" s="103"/>
    </row>
    <row r="476" spans="8:14" ht="13.5" hidden="1" customHeight="1" x14ac:dyDescent="0.2">
      <c r="H476" s="22">
        <v>434</v>
      </c>
      <c r="I476" s="11" t="s">
        <v>1009</v>
      </c>
      <c r="J476" s="102">
        <v>733</v>
      </c>
      <c r="K476" s="103" t="s">
        <v>254</v>
      </c>
      <c r="L476" s="104"/>
      <c r="M476" s="18">
        <v>28</v>
      </c>
      <c r="N476" s="103"/>
    </row>
    <row r="477" spans="8:14" ht="13.5" hidden="1" customHeight="1" x14ac:dyDescent="0.2">
      <c r="H477" s="22">
        <v>435</v>
      </c>
      <c r="I477" s="11" t="s">
        <v>1010</v>
      </c>
      <c r="J477" s="102">
        <v>734</v>
      </c>
      <c r="K477" s="103" t="s">
        <v>381</v>
      </c>
      <c r="L477" s="104"/>
      <c r="M477" s="18">
        <v>28</v>
      </c>
      <c r="N477" s="103"/>
    </row>
    <row r="478" spans="8:14" ht="13.5" hidden="1" customHeight="1" x14ac:dyDescent="0.2">
      <c r="H478" s="22">
        <v>436</v>
      </c>
      <c r="I478" s="11" t="s">
        <v>1011</v>
      </c>
      <c r="J478" s="102">
        <v>737</v>
      </c>
      <c r="K478" s="103" t="s">
        <v>259</v>
      </c>
      <c r="L478" s="104"/>
      <c r="M478" s="18">
        <v>28</v>
      </c>
      <c r="N478" s="103"/>
    </row>
    <row r="479" spans="8:14" ht="13.5" hidden="1" customHeight="1" x14ac:dyDescent="0.2">
      <c r="H479" s="22">
        <v>437</v>
      </c>
      <c r="I479" s="11" t="s">
        <v>1012</v>
      </c>
      <c r="J479" s="102">
        <v>741</v>
      </c>
      <c r="K479" s="103" t="s">
        <v>492</v>
      </c>
      <c r="L479" s="104"/>
      <c r="M479" s="18">
        <v>28</v>
      </c>
      <c r="N479" s="103"/>
    </row>
    <row r="480" spans="8:14" ht="13.5" hidden="1" customHeight="1" x14ac:dyDescent="0.2">
      <c r="H480" s="22">
        <v>438</v>
      </c>
      <c r="I480" s="11" t="s">
        <v>1013</v>
      </c>
      <c r="J480" s="102">
        <v>742</v>
      </c>
      <c r="K480" s="103" t="s">
        <v>351</v>
      </c>
      <c r="L480" s="104"/>
      <c r="M480" s="18">
        <v>28</v>
      </c>
      <c r="N480" s="103"/>
    </row>
    <row r="481" spans="8:14" ht="13.5" hidden="1" customHeight="1" x14ac:dyDescent="0.2">
      <c r="H481" s="22">
        <v>439</v>
      </c>
      <c r="I481" s="11" t="s">
        <v>1014</v>
      </c>
      <c r="J481" s="102">
        <v>743</v>
      </c>
      <c r="K481" s="103" t="s">
        <v>415</v>
      </c>
      <c r="L481" s="104"/>
      <c r="M481" s="18">
        <v>28</v>
      </c>
      <c r="N481" s="103"/>
    </row>
    <row r="482" spans="8:14" ht="13.5" hidden="1" customHeight="1" x14ac:dyDescent="0.2">
      <c r="H482" s="22">
        <v>440</v>
      </c>
      <c r="I482" s="11" t="s">
        <v>1015</v>
      </c>
      <c r="J482" s="102">
        <v>746</v>
      </c>
      <c r="K482" s="103" t="s">
        <v>382</v>
      </c>
      <c r="L482" s="104"/>
      <c r="M482" s="18">
        <v>28</v>
      </c>
      <c r="N482" s="103"/>
    </row>
    <row r="483" spans="8:14" ht="13.5" hidden="1" customHeight="1" x14ac:dyDescent="0.2">
      <c r="H483" s="22">
        <v>441</v>
      </c>
      <c r="I483" s="11" t="s">
        <v>1016</v>
      </c>
      <c r="J483" s="102">
        <v>747</v>
      </c>
      <c r="K483" s="103" t="s">
        <v>525</v>
      </c>
      <c r="L483" s="104"/>
      <c r="M483" s="18">
        <v>28</v>
      </c>
      <c r="N483" s="103"/>
    </row>
    <row r="484" spans="8:14" ht="13.5" hidden="1" customHeight="1" x14ac:dyDescent="0.2">
      <c r="H484" s="22">
        <v>442</v>
      </c>
      <c r="I484" s="11" t="s">
        <v>1017</v>
      </c>
      <c r="J484" s="102">
        <v>748</v>
      </c>
      <c r="K484" s="103" t="s">
        <v>493</v>
      </c>
      <c r="L484" s="104"/>
      <c r="M484" s="18">
        <v>28</v>
      </c>
      <c r="N484" s="103"/>
    </row>
    <row r="485" spans="8:14" ht="13.5" hidden="1" customHeight="1" x14ac:dyDescent="0.2">
      <c r="H485" s="22">
        <v>443</v>
      </c>
      <c r="I485" s="11" t="s">
        <v>1018</v>
      </c>
      <c r="J485" s="102">
        <v>749</v>
      </c>
      <c r="K485" s="103" t="s">
        <v>383</v>
      </c>
      <c r="L485" s="104"/>
      <c r="M485" s="18">
        <v>28</v>
      </c>
      <c r="N485" s="103"/>
    </row>
    <row r="486" spans="8:14" ht="13.5" hidden="1" customHeight="1" x14ac:dyDescent="0.2">
      <c r="H486" s="22">
        <v>444</v>
      </c>
      <c r="I486" s="11" t="s">
        <v>1019</v>
      </c>
      <c r="J486" s="102">
        <v>750</v>
      </c>
      <c r="K486" s="103" t="s">
        <v>454</v>
      </c>
      <c r="L486" s="104"/>
      <c r="M486" s="18">
        <v>28</v>
      </c>
      <c r="N486" s="103"/>
    </row>
    <row r="487" spans="8:14" ht="13.5" hidden="1" customHeight="1" x14ac:dyDescent="0.2">
      <c r="H487" s="22">
        <v>445</v>
      </c>
      <c r="I487" s="11" t="s">
        <v>1020</v>
      </c>
      <c r="J487" s="102">
        <v>751</v>
      </c>
      <c r="K487" s="103" t="s">
        <v>510</v>
      </c>
      <c r="L487" s="104"/>
      <c r="M487" s="18">
        <v>28</v>
      </c>
      <c r="N487" s="103"/>
    </row>
    <row r="488" spans="8:14" ht="13.5" hidden="1" customHeight="1" x14ac:dyDescent="0.2">
      <c r="H488" s="22">
        <v>446</v>
      </c>
      <c r="I488" s="11" t="s">
        <v>1021</v>
      </c>
      <c r="J488" s="102">
        <v>760</v>
      </c>
      <c r="K488" s="103" t="s">
        <v>14</v>
      </c>
      <c r="L488" s="104"/>
      <c r="M488" s="18">
        <v>28</v>
      </c>
      <c r="N488" s="103"/>
    </row>
    <row r="489" spans="8:14" ht="13.5" hidden="1" customHeight="1" x14ac:dyDescent="0.2">
      <c r="H489" s="22">
        <v>447</v>
      </c>
      <c r="I489" s="11" t="s">
        <v>1577</v>
      </c>
      <c r="J489" s="102">
        <v>761</v>
      </c>
      <c r="K489" s="103" t="s">
        <v>1578</v>
      </c>
      <c r="L489" s="104"/>
      <c r="M489" s="18">
        <v>28</v>
      </c>
      <c r="N489" s="103"/>
    </row>
    <row r="490" spans="8:14" ht="13.5" hidden="1" customHeight="1" x14ac:dyDescent="0.2">
      <c r="H490" s="22">
        <v>448</v>
      </c>
      <c r="I490" s="11" t="s">
        <v>1022</v>
      </c>
      <c r="J490" s="102">
        <v>801</v>
      </c>
      <c r="K490" s="103" t="s">
        <v>480</v>
      </c>
      <c r="L490" s="104"/>
      <c r="M490" s="18">
        <v>28</v>
      </c>
      <c r="N490" s="103"/>
    </row>
    <row r="491" spans="8:14" ht="13.5" hidden="1" customHeight="1" x14ac:dyDescent="0.2">
      <c r="H491" s="22">
        <v>449</v>
      </c>
      <c r="I491" s="11" t="s">
        <v>1023</v>
      </c>
      <c r="J491" s="102">
        <v>802</v>
      </c>
      <c r="K491" s="103" t="s">
        <v>320</v>
      </c>
      <c r="L491" s="104"/>
      <c r="M491" s="18">
        <v>28</v>
      </c>
      <c r="N491" s="103"/>
    </row>
    <row r="492" spans="8:14" ht="13.5" hidden="1" customHeight="1" x14ac:dyDescent="0.2">
      <c r="H492" s="22">
        <v>450</v>
      </c>
      <c r="I492" s="11" t="s">
        <v>1024</v>
      </c>
      <c r="J492" s="102">
        <v>803</v>
      </c>
      <c r="K492" s="103" t="s">
        <v>481</v>
      </c>
      <c r="L492" s="104"/>
      <c r="M492" s="18">
        <v>28</v>
      </c>
      <c r="N492" s="103"/>
    </row>
    <row r="493" spans="8:14" ht="13.5" hidden="1" customHeight="1" x14ac:dyDescent="0.2">
      <c r="H493" s="22">
        <v>451</v>
      </c>
      <c r="I493" s="11" t="s">
        <v>1025</v>
      </c>
      <c r="J493" s="102">
        <v>804</v>
      </c>
      <c r="K493" s="103" t="s">
        <v>1026</v>
      </c>
      <c r="L493" s="104"/>
      <c r="M493" s="18">
        <v>28</v>
      </c>
      <c r="N493" s="103"/>
    </row>
    <row r="494" spans="8:14" ht="13.5" hidden="1" customHeight="1" x14ac:dyDescent="0.2">
      <c r="H494" s="22">
        <v>452</v>
      </c>
      <c r="I494" s="11" t="s">
        <v>1027</v>
      </c>
      <c r="J494" s="102">
        <v>805</v>
      </c>
      <c r="K494" s="103" t="s">
        <v>319</v>
      </c>
      <c r="L494" s="104"/>
      <c r="M494" s="18">
        <v>28</v>
      </c>
      <c r="N494" s="103"/>
    </row>
    <row r="495" spans="8:14" ht="13.5" hidden="1" customHeight="1" x14ac:dyDescent="0.2">
      <c r="H495" s="22">
        <v>453</v>
      </c>
      <c r="I495" s="11" t="s">
        <v>1028</v>
      </c>
      <c r="J495" s="102">
        <v>806</v>
      </c>
      <c r="K495" s="103" t="s">
        <v>15</v>
      </c>
      <c r="L495" s="104"/>
      <c r="M495" s="18">
        <v>28</v>
      </c>
      <c r="N495" s="103"/>
    </row>
    <row r="496" spans="8:14" ht="13.5" hidden="1" customHeight="1" x14ac:dyDescent="0.2">
      <c r="H496" s="22">
        <v>454</v>
      </c>
      <c r="I496" s="11" t="s">
        <v>1029</v>
      </c>
      <c r="J496" s="102">
        <v>807</v>
      </c>
      <c r="K496" s="103" t="s">
        <v>339</v>
      </c>
      <c r="L496" s="104"/>
      <c r="M496" s="18">
        <v>28</v>
      </c>
      <c r="N496" s="103"/>
    </row>
    <row r="497" spans="8:14" ht="13.5" hidden="1" customHeight="1" x14ac:dyDescent="0.2">
      <c r="H497" s="22">
        <v>455</v>
      </c>
      <c r="I497" s="11" t="s">
        <v>1030</v>
      </c>
      <c r="J497" s="102">
        <v>810</v>
      </c>
      <c r="K497" s="103" t="s">
        <v>350</v>
      </c>
      <c r="L497" s="104"/>
      <c r="M497" s="18">
        <v>28</v>
      </c>
      <c r="N497" s="103"/>
    </row>
    <row r="498" spans="8:14" ht="13.5" hidden="1" customHeight="1" x14ac:dyDescent="0.2">
      <c r="H498" s="22">
        <v>456</v>
      </c>
      <c r="I498" s="11" t="s">
        <v>1031</v>
      </c>
      <c r="J498" s="102">
        <v>811</v>
      </c>
      <c r="K498" s="103" t="s">
        <v>265</v>
      </c>
      <c r="L498" s="104"/>
      <c r="M498" s="18">
        <v>28</v>
      </c>
      <c r="N498" s="103"/>
    </row>
    <row r="499" spans="8:14" ht="13.5" hidden="1" customHeight="1" x14ac:dyDescent="0.2">
      <c r="H499" s="22">
        <v>457</v>
      </c>
      <c r="I499" s="11" t="s">
        <v>1032</v>
      </c>
      <c r="J499" s="102">
        <v>812</v>
      </c>
      <c r="K499" s="103" t="s">
        <v>16</v>
      </c>
      <c r="L499" s="104"/>
      <c r="M499" s="18">
        <v>28</v>
      </c>
      <c r="N499" s="103"/>
    </row>
    <row r="500" spans="8:14" ht="13.5" hidden="1" customHeight="1" x14ac:dyDescent="0.2">
      <c r="H500" s="22">
        <v>458</v>
      </c>
      <c r="I500" s="11" t="s">
        <v>1579</v>
      </c>
      <c r="J500" s="102">
        <v>813</v>
      </c>
      <c r="K500" s="103" t="s">
        <v>1580</v>
      </c>
      <c r="L500" s="104"/>
      <c r="M500" s="18">
        <v>28</v>
      </c>
      <c r="N500" s="103"/>
    </row>
    <row r="501" spans="8:14" ht="13.5" hidden="1" customHeight="1" x14ac:dyDescent="0.2">
      <c r="H501" s="22">
        <v>459</v>
      </c>
      <c r="I501" s="11" t="s">
        <v>1033</v>
      </c>
      <c r="J501" s="102">
        <v>816</v>
      </c>
      <c r="K501" s="103" t="s">
        <v>352</v>
      </c>
      <c r="L501" s="104"/>
      <c r="M501" s="18">
        <v>28</v>
      </c>
      <c r="N501" s="103"/>
    </row>
    <row r="502" spans="8:14" ht="13.5" hidden="1" customHeight="1" x14ac:dyDescent="0.2">
      <c r="H502" s="22">
        <v>460</v>
      </c>
      <c r="I502" s="11" t="s">
        <v>1034</v>
      </c>
      <c r="J502" s="102">
        <v>818</v>
      </c>
      <c r="K502" s="103" t="s">
        <v>267</v>
      </c>
      <c r="L502" s="104"/>
      <c r="M502" s="18">
        <v>28</v>
      </c>
      <c r="N502" s="103"/>
    </row>
    <row r="503" spans="8:14" ht="13.5" hidden="1" customHeight="1" x14ac:dyDescent="0.2">
      <c r="H503" s="22">
        <v>461</v>
      </c>
      <c r="I503" s="11" t="s">
        <v>1035</v>
      </c>
      <c r="J503" s="102">
        <v>820</v>
      </c>
      <c r="K503" s="103" t="s">
        <v>482</v>
      </c>
      <c r="L503" s="104"/>
      <c r="M503" s="18">
        <v>28</v>
      </c>
      <c r="N503" s="103"/>
    </row>
    <row r="504" spans="8:14" ht="13.5" hidden="1" customHeight="1" x14ac:dyDescent="0.2">
      <c r="H504" s="22">
        <v>462</v>
      </c>
      <c r="I504" s="11" t="s">
        <v>1036</v>
      </c>
      <c r="J504" s="102">
        <v>821</v>
      </c>
      <c r="K504" s="103" t="s">
        <v>455</v>
      </c>
      <c r="L504" s="104"/>
      <c r="M504" s="18">
        <v>28</v>
      </c>
      <c r="N504" s="103"/>
    </row>
    <row r="505" spans="8:14" ht="13.5" hidden="1" customHeight="1" x14ac:dyDescent="0.2">
      <c r="H505" s="22">
        <v>463</v>
      </c>
      <c r="I505" s="11" t="s">
        <v>1037</v>
      </c>
      <c r="J505" s="102">
        <v>822</v>
      </c>
      <c r="K505" s="103" t="s">
        <v>266</v>
      </c>
      <c r="L505" s="104"/>
      <c r="M505" s="18">
        <v>28</v>
      </c>
      <c r="N505" s="103"/>
    </row>
    <row r="506" spans="8:14" ht="13.5" hidden="1" customHeight="1" x14ac:dyDescent="0.2">
      <c r="H506" s="22">
        <v>464</v>
      </c>
      <c r="I506" s="11" t="s">
        <v>1038</v>
      </c>
      <c r="J506" s="102">
        <v>825</v>
      </c>
      <c r="K506" s="103" t="s">
        <v>511</v>
      </c>
      <c r="L506" s="104"/>
      <c r="M506" s="18">
        <v>28</v>
      </c>
      <c r="N506" s="103"/>
    </row>
    <row r="507" spans="8:14" ht="13.5" hidden="1" customHeight="1" x14ac:dyDescent="0.2">
      <c r="H507" s="22">
        <v>465</v>
      </c>
      <c r="I507" s="11" t="s">
        <v>1039</v>
      </c>
      <c r="J507" s="102">
        <v>829</v>
      </c>
      <c r="K507" s="103" t="s">
        <v>321</v>
      </c>
      <c r="L507" s="104"/>
      <c r="M507" s="18">
        <v>28</v>
      </c>
      <c r="N507" s="103"/>
    </row>
    <row r="508" spans="8:14" ht="13.5" hidden="1" customHeight="1" x14ac:dyDescent="0.2">
      <c r="H508" s="22">
        <v>466</v>
      </c>
      <c r="I508" s="11" t="s">
        <v>1040</v>
      </c>
      <c r="J508" s="102">
        <v>830</v>
      </c>
      <c r="K508" s="103" t="s">
        <v>588</v>
      </c>
      <c r="L508" s="104"/>
      <c r="M508" s="18">
        <v>28</v>
      </c>
      <c r="N508" s="103"/>
    </row>
    <row r="509" spans="8:14" ht="13.5" hidden="1" customHeight="1" x14ac:dyDescent="0.2">
      <c r="H509" s="22">
        <v>467</v>
      </c>
      <c r="I509" s="11" t="s">
        <v>1041</v>
      </c>
      <c r="J509" s="102">
        <v>852</v>
      </c>
      <c r="K509" s="103" t="s">
        <v>456</v>
      </c>
      <c r="L509" s="104"/>
      <c r="M509" s="18">
        <v>28</v>
      </c>
      <c r="N509" s="103"/>
    </row>
    <row r="510" spans="8:14" ht="13.5" hidden="1" customHeight="1" x14ac:dyDescent="0.2">
      <c r="H510" s="22">
        <v>468</v>
      </c>
      <c r="I510" s="11" t="s">
        <v>1042</v>
      </c>
      <c r="J510" s="102">
        <v>853</v>
      </c>
      <c r="K510" s="103" t="s">
        <v>353</v>
      </c>
      <c r="L510" s="104"/>
      <c r="M510" s="18">
        <v>28</v>
      </c>
      <c r="N510" s="103"/>
    </row>
    <row r="511" spans="8:14" ht="13.5" hidden="1" customHeight="1" x14ac:dyDescent="0.2">
      <c r="H511" s="22">
        <v>469</v>
      </c>
      <c r="I511" s="11" t="s">
        <v>1043</v>
      </c>
      <c r="J511" s="102">
        <v>855</v>
      </c>
      <c r="K511" s="103" t="s">
        <v>526</v>
      </c>
      <c r="L511" s="104"/>
      <c r="M511" s="18">
        <v>28</v>
      </c>
      <c r="N511" s="103"/>
    </row>
    <row r="512" spans="8:14" ht="13.5" hidden="1" customHeight="1" x14ac:dyDescent="0.2">
      <c r="H512" s="22">
        <v>470</v>
      </c>
      <c r="I512" s="11" t="s">
        <v>1044</v>
      </c>
      <c r="J512" s="102">
        <v>860</v>
      </c>
      <c r="K512" s="103" t="s">
        <v>384</v>
      </c>
      <c r="L512" s="104"/>
      <c r="M512" s="18">
        <v>28</v>
      </c>
      <c r="N512" s="103"/>
    </row>
    <row r="513" spans="8:14" ht="13.5" hidden="1" customHeight="1" x14ac:dyDescent="0.2">
      <c r="H513" s="22">
        <v>471</v>
      </c>
      <c r="I513" s="11" t="s">
        <v>1045</v>
      </c>
      <c r="J513" s="102">
        <v>861</v>
      </c>
      <c r="K513" s="103" t="s">
        <v>270</v>
      </c>
      <c r="L513" s="104"/>
      <c r="M513" s="18">
        <v>28</v>
      </c>
      <c r="N513" s="103"/>
    </row>
    <row r="514" spans="8:14" ht="13.5" hidden="1" customHeight="1" x14ac:dyDescent="0.2">
      <c r="H514" s="22">
        <v>472</v>
      </c>
      <c r="I514" s="11" t="s">
        <v>1046</v>
      </c>
      <c r="J514" s="102">
        <v>862</v>
      </c>
      <c r="K514" s="103" t="s">
        <v>430</v>
      </c>
      <c r="L514" s="104"/>
      <c r="M514" s="18">
        <v>28</v>
      </c>
      <c r="N514" s="103"/>
    </row>
    <row r="515" spans="8:14" ht="13.5" hidden="1" customHeight="1" x14ac:dyDescent="0.2">
      <c r="H515" s="22">
        <v>473</v>
      </c>
      <c r="I515" s="11" t="s">
        <v>1047</v>
      </c>
      <c r="J515" s="102">
        <v>863</v>
      </c>
      <c r="K515" s="103" t="s">
        <v>268</v>
      </c>
      <c r="L515" s="104"/>
      <c r="M515" s="18">
        <v>28</v>
      </c>
      <c r="N515" s="103"/>
    </row>
    <row r="516" spans="8:14" ht="13.5" hidden="1" customHeight="1" x14ac:dyDescent="0.2">
      <c r="H516" s="22">
        <v>474</v>
      </c>
      <c r="I516" s="11" t="s">
        <v>1048</v>
      </c>
      <c r="J516" s="102">
        <v>864</v>
      </c>
      <c r="K516" s="103" t="s">
        <v>354</v>
      </c>
      <c r="L516" s="104"/>
      <c r="M516" s="18">
        <v>28</v>
      </c>
      <c r="N516" s="103"/>
    </row>
    <row r="517" spans="8:14" ht="13.5" hidden="1" customHeight="1" x14ac:dyDescent="0.2">
      <c r="H517" s="22">
        <v>475</v>
      </c>
      <c r="I517" s="11" t="s">
        <v>1049</v>
      </c>
      <c r="J517" s="102">
        <v>865</v>
      </c>
      <c r="K517" s="103" t="s">
        <v>431</v>
      </c>
      <c r="L517" s="104"/>
      <c r="M517" s="18">
        <v>28</v>
      </c>
      <c r="N517" s="103"/>
    </row>
    <row r="518" spans="8:14" ht="13.5" hidden="1" customHeight="1" x14ac:dyDescent="0.2">
      <c r="H518" s="22">
        <v>476</v>
      </c>
      <c r="I518" s="11" t="s">
        <v>1050</v>
      </c>
      <c r="J518" s="102">
        <v>866</v>
      </c>
      <c r="K518" s="103" t="s">
        <v>269</v>
      </c>
      <c r="L518" s="104"/>
      <c r="M518" s="18">
        <v>28</v>
      </c>
      <c r="N518" s="103"/>
    </row>
    <row r="519" spans="8:14" ht="13.5" hidden="1" customHeight="1" x14ac:dyDescent="0.2">
      <c r="H519" s="22">
        <v>477</v>
      </c>
      <c r="I519" s="11" t="s">
        <v>1051</v>
      </c>
      <c r="J519" s="102">
        <v>867</v>
      </c>
      <c r="K519" s="103" t="s">
        <v>272</v>
      </c>
      <c r="L519" s="104"/>
      <c r="M519" s="18">
        <v>28</v>
      </c>
      <c r="N519" s="103"/>
    </row>
    <row r="520" spans="8:14" ht="13.5" hidden="1" customHeight="1" x14ac:dyDescent="0.2">
      <c r="H520" s="22">
        <v>478</v>
      </c>
      <c r="I520" s="11" t="s">
        <v>1052</v>
      </c>
      <c r="J520" s="102">
        <v>868</v>
      </c>
      <c r="K520" s="103" t="s">
        <v>331</v>
      </c>
      <c r="L520" s="104"/>
      <c r="M520" s="18">
        <v>28</v>
      </c>
      <c r="N520" s="103"/>
    </row>
    <row r="521" spans="8:14" ht="13.5" hidden="1" customHeight="1" x14ac:dyDescent="0.2">
      <c r="H521" s="22">
        <v>479</v>
      </c>
      <c r="I521" s="11" t="s">
        <v>1053</v>
      </c>
      <c r="J521" s="102">
        <v>869</v>
      </c>
      <c r="K521" s="103" t="s">
        <v>271</v>
      </c>
      <c r="L521" s="104"/>
      <c r="M521" s="18">
        <v>28</v>
      </c>
      <c r="N521" s="103"/>
    </row>
    <row r="522" spans="8:14" ht="13.5" hidden="1" customHeight="1" x14ac:dyDescent="0.2">
      <c r="H522" s="22">
        <v>480</v>
      </c>
      <c r="I522" s="11" t="s">
        <v>1581</v>
      </c>
      <c r="J522" s="102">
        <v>871</v>
      </c>
      <c r="K522" s="103" t="s">
        <v>1582</v>
      </c>
      <c r="L522" s="104"/>
      <c r="M522" s="18">
        <v>28</v>
      </c>
      <c r="N522" s="103"/>
    </row>
    <row r="523" spans="8:14" ht="13.5" hidden="1" customHeight="1" x14ac:dyDescent="0.2">
      <c r="H523" s="22">
        <v>481</v>
      </c>
      <c r="I523" s="11" t="s">
        <v>1054</v>
      </c>
      <c r="J523" s="102">
        <v>873</v>
      </c>
      <c r="K523" s="103" t="s">
        <v>416</v>
      </c>
      <c r="L523" s="104"/>
      <c r="M523" s="18">
        <v>28</v>
      </c>
      <c r="N523" s="103"/>
    </row>
    <row r="524" spans="8:14" ht="13.5" hidden="1" customHeight="1" x14ac:dyDescent="0.2">
      <c r="H524" s="22">
        <v>482</v>
      </c>
      <c r="I524" s="11" t="s">
        <v>1055</v>
      </c>
      <c r="J524" s="102">
        <v>876</v>
      </c>
      <c r="K524" s="103" t="s">
        <v>355</v>
      </c>
      <c r="L524" s="104"/>
      <c r="M524" s="18">
        <v>28</v>
      </c>
      <c r="N524" s="103"/>
    </row>
    <row r="525" spans="8:14" ht="13.5" hidden="1" customHeight="1" x14ac:dyDescent="0.2">
      <c r="H525" s="22">
        <v>483</v>
      </c>
      <c r="I525" s="11" t="s">
        <v>1056</v>
      </c>
      <c r="J525" s="102">
        <v>877</v>
      </c>
      <c r="K525" s="103" t="s">
        <v>385</v>
      </c>
      <c r="L525" s="104"/>
      <c r="M525" s="18">
        <v>28</v>
      </c>
      <c r="N525" s="103"/>
    </row>
    <row r="526" spans="8:14" ht="13.5" hidden="1" customHeight="1" x14ac:dyDescent="0.2">
      <c r="H526" s="22">
        <v>484</v>
      </c>
      <c r="I526" s="11" t="s">
        <v>1057</v>
      </c>
      <c r="J526" s="102">
        <v>880</v>
      </c>
      <c r="K526" s="103" t="s">
        <v>1058</v>
      </c>
      <c r="L526" s="104"/>
      <c r="M526" s="18">
        <v>28</v>
      </c>
      <c r="N526" s="103"/>
    </row>
    <row r="527" spans="8:14" ht="13.5" hidden="1" customHeight="1" x14ac:dyDescent="0.2">
      <c r="H527" s="22">
        <v>485</v>
      </c>
      <c r="I527" s="11" t="s">
        <v>1059</v>
      </c>
      <c r="J527" s="102">
        <v>881</v>
      </c>
      <c r="K527" s="103" t="s">
        <v>322</v>
      </c>
      <c r="L527" s="104"/>
      <c r="M527" s="18">
        <v>28</v>
      </c>
      <c r="N527" s="103"/>
    </row>
    <row r="528" spans="8:14" ht="13.5" hidden="1" customHeight="1" x14ac:dyDescent="0.2">
      <c r="H528" s="22">
        <v>486</v>
      </c>
      <c r="I528" s="11" t="s">
        <v>1060</v>
      </c>
      <c r="J528" s="102">
        <v>882</v>
      </c>
      <c r="K528" s="103" t="s">
        <v>275</v>
      </c>
      <c r="L528" s="104"/>
      <c r="M528" s="18">
        <v>28</v>
      </c>
      <c r="N528" s="103"/>
    </row>
    <row r="529" spans="8:14" ht="13.5" hidden="1" customHeight="1" x14ac:dyDescent="0.2">
      <c r="H529" s="22">
        <v>487</v>
      </c>
      <c r="I529" s="11" t="s">
        <v>1061</v>
      </c>
      <c r="J529" s="102">
        <v>883</v>
      </c>
      <c r="K529" s="103" t="s">
        <v>417</v>
      </c>
      <c r="L529" s="104"/>
      <c r="M529" s="18">
        <v>28</v>
      </c>
      <c r="N529" s="103"/>
    </row>
    <row r="530" spans="8:14" ht="13.5" hidden="1" customHeight="1" x14ac:dyDescent="0.2">
      <c r="H530" s="22">
        <v>488</v>
      </c>
      <c r="I530" s="11" t="s">
        <v>1062</v>
      </c>
      <c r="J530" s="102">
        <v>884</v>
      </c>
      <c r="K530" s="103" t="s">
        <v>273</v>
      </c>
      <c r="L530" s="104"/>
      <c r="M530" s="18">
        <v>28</v>
      </c>
      <c r="N530" s="103"/>
    </row>
    <row r="531" spans="8:14" ht="13.5" hidden="1" customHeight="1" x14ac:dyDescent="0.2">
      <c r="H531" s="22">
        <v>489</v>
      </c>
      <c r="I531" s="11" t="s">
        <v>1063</v>
      </c>
      <c r="J531" s="102">
        <v>885</v>
      </c>
      <c r="K531" s="103" t="s">
        <v>1064</v>
      </c>
      <c r="L531" s="104"/>
      <c r="M531" s="18">
        <v>28</v>
      </c>
      <c r="N531" s="103"/>
    </row>
    <row r="532" spans="8:14" ht="13.5" hidden="1" customHeight="1" x14ac:dyDescent="0.2">
      <c r="H532" s="22">
        <v>490</v>
      </c>
      <c r="I532" s="11" t="s">
        <v>1065</v>
      </c>
      <c r="J532" s="102">
        <v>886</v>
      </c>
      <c r="K532" s="103" t="s">
        <v>274</v>
      </c>
      <c r="L532" s="104"/>
      <c r="M532" s="18">
        <v>28</v>
      </c>
      <c r="N532" s="103"/>
    </row>
    <row r="533" spans="8:14" ht="13.5" hidden="1" customHeight="1" x14ac:dyDescent="0.2">
      <c r="H533" s="22">
        <v>491</v>
      </c>
      <c r="I533" s="11" t="s">
        <v>1066</v>
      </c>
      <c r="J533" s="102">
        <v>890</v>
      </c>
      <c r="K533" s="103" t="s">
        <v>483</v>
      </c>
      <c r="L533" s="104"/>
      <c r="M533" s="18">
        <v>28</v>
      </c>
      <c r="N533" s="103"/>
    </row>
    <row r="534" spans="8:14" ht="13.5" hidden="1" customHeight="1" x14ac:dyDescent="0.2">
      <c r="H534" s="22">
        <v>492</v>
      </c>
      <c r="I534" s="11" t="s">
        <v>1583</v>
      </c>
      <c r="J534" s="102">
        <v>891</v>
      </c>
      <c r="K534" s="103" t="s">
        <v>1584</v>
      </c>
      <c r="L534" s="104"/>
      <c r="M534" s="18">
        <v>28</v>
      </c>
      <c r="N534" s="103"/>
    </row>
    <row r="535" spans="8:14" ht="13.5" hidden="1" customHeight="1" x14ac:dyDescent="0.2">
      <c r="H535" s="22">
        <v>493</v>
      </c>
      <c r="I535" s="11" t="s">
        <v>1067</v>
      </c>
      <c r="J535" s="102">
        <v>901</v>
      </c>
      <c r="K535" s="103" t="s">
        <v>177</v>
      </c>
      <c r="L535" s="104"/>
      <c r="M535" s="18">
        <v>28</v>
      </c>
      <c r="N535" s="103"/>
    </row>
    <row r="536" spans="8:14" ht="13.5" hidden="1" customHeight="1" x14ac:dyDescent="0.2">
      <c r="H536" s="22">
        <v>494</v>
      </c>
      <c r="I536" s="11" t="s">
        <v>1068</v>
      </c>
      <c r="J536" s="102">
        <v>902</v>
      </c>
      <c r="K536" s="103" t="s">
        <v>178</v>
      </c>
      <c r="L536" s="104"/>
      <c r="M536" s="18">
        <v>28</v>
      </c>
      <c r="N536" s="103"/>
    </row>
    <row r="537" spans="8:14" ht="13.5" hidden="1" customHeight="1" x14ac:dyDescent="0.2">
      <c r="H537" s="22">
        <v>495</v>
      </c>
      <c r="I537" s="11" t="s">
        <v>1069</v>
      </c>
      <c r="J537" s="102">
        <v>903</v>
      </c>
      <c r="K537" s="103" t="s">
        <v>179</v>
      </c>
      <c r="L537" s="104"/>
      <c r="M537" s="18">
        <v>28</v>
      </c>
      <c r="N537" s="103"/>
    </row>
    <row r="538" spans="8:14" ht="13.5" hidden="1" customHeight="1" x14ac:dyDescent="0.2">
      <c r="H538" s="22">
        <v>496</v>
      </c>
      <c r="I538" s="11" t="s">
        <v>1070</v>
      </c>
      <c r="J538" s="102">
        <v>904</v>
      </c>
      <c r="K538" s="103" t="s">
        <v>180</v>
      </c>
      <c r="L538" s="104"/>
      <c r="M538" s="18">
        <v>28</v>
      </c>
      <c r="N538" s="103"/>
    </row>
    <row r="539" spans="8:14" ht="13.5" hidden="1" customHeight="1" x14ac:dyDescent="0.2">
      <c r="H539" s="22">
        <v>497</v>
      </c>
      <c r="I539" s="11" t="s">
        <v>1071</v>
      </c>
      <c r="J539" s="102">
        <v>905</v>
      </c>
      <c r="K539" s="103" t="s">
        <v>175</v>
      </c>
      <c r="L539" s="104"/>
      <c r="M539" s="18">
        <v>28</v>
      </c>
      <c r="N539" s="103"/>
    </row>
    <row r="540" spans="8:14" ht="13.5" hidden="1" customHeight="1" x14ac:dyDescent="0.2">
      <c r="H540" s="22">
        <v>498</v>
      </c>
      <c r="I540" s="11" t="s">
        <v>1072</v>
      </c>
      <c r="J540" s="102">
        <v>906</v>
      </c>
      <c r="K540" s="103" t="s">
        <v>176</v>
      </c>
      <c r="L540" s="104"/>
      <c r="M540" s="18">
        <v>28</v>
      </c>
      <c r="N540" s="103"/>
    </row>
    <row r="541" spans="8:14" ht="13.5" hidden="1" customHeight="1" x14ac:dyDescent="0.2">
      <c r="H541" s="22">
        <v>499</v>
      </c>
      <c r="I541" s="11" t="s">
        <v>1073</v>
      </c>
      <c r="J541" s="102">
        <v>907</v>
      </c>
      <c r="K541" s="103" t="s">
        <v>182</v>
      </c>
      <c r="L541" s="104"/>
      <c r="M541" s="18">
        <v>28</v>
      </c>
      <c r="N541" s="103"/>
    </row>
    <row r="542" spans="8:14" ht="13.5" hidden="1" customHeight="1" x14ac:dyDescent="0.2">
      <c r="H542" s="22">
        <v>500</v>
      </c>
      <c r="I542" s="11" t="s">
        <v>1074</v>
      </c>
      <c r="J542" s="102">
        <v>908</v>
      </c>
      <c r="K542" s="103" t="s">
        <v>181</v>
      </c>
      <c r="L542" s="104"/>
      <c r="M542" s="18">
        <v>28</v>
      </c>
      <c r="N542" s="103"/>
    </row>
    <row r="543" spans="8:14" ht="13.5" hidden="1" customHeight="1" x14ac:dyDescent="0.2">
      <c r="H543" s="22">
        <v>501</v>
      </c>
      <c r="I543" s="11" t="s">
        <v>1075</v>
      </c>
      <c r="J543" s="102">
        <v>911</v>
      </c>
      <c r="K543" s="103" t="s">
        <v>187</v>
      </c>
      <c r="L543" s="104"/>
      <c r="M543" s="18">
        <v>28</v>
      </c>
      <c r="N543" s="103"/>
    </row>
    <row r="544" spans="8:14" ht="13.5" hidden="1" customHeight="1" x14ac:dyDescent="0.2">
      <c r="H544" s="22">
        <v>502</v>
      </c>
      <c r="I544" s="11" t="s">
        <v>1076</v>
      </c>
      <c r="J544" s="102">
        <v>912</v>
      </c>
      <c r="K544" s="103" t="s">
        <v>457</v>
      </c>
      <c r="L544" s="104"/>
      <c r="M544" s="18">
        <v>28</v>
      </c>
      <c r="N544" s="103"/>
    </row>
    <row r="545" spans="8:14" ht="13.5" hidden="1" customHeight="1" x14ac:dyDescent="0.2">
      <c r="H545" s="22">
        <v>503</v>
      </c>
      <c r="I545" s="11" t="s">
        <v>1077</v>
      </c>
      <c r="J545" s="102">
        <v>913</v>
      </c>
      <c r="K545" s="103" t="s">
        <v>386</v>
      </c>
      <c r="L545" s="104"/>
      <c r="M545" s="18">
        <v>28</v>
      </c>
      <c r="N545" s="103"/>
    </row>
    <row r="546" spans="8:14" ht="13.5" hidden="1" customHeight="1" x14ac:dyDescent="0.2">
      <c r="H546" s="22">
        <v>504</v>
      </c>
      <c r="I546" s="11" t="s">
        <v>1078</v>
      </c>
      <c r="J546" s="102">
        <v>914</v>
      </c>
      <c r="K546" s="103" t="s">
        <v>186</v>
      </c>
      <c r="L546" s="104"/>
      <c r="M546" s="18">
        <v>28</v>
      </c>
      <c r="N546" s="103"/>
    </row>
    <row r="547" spans="8:14" ht="13.5" hidden="1" customHeight="1" x14ac:dyDescent="0.2">
      <c r="H547" s="22">
        <v>505</v>
      </c>
      <c r="I547" s="11" t="s">
        <v>1079</v>
      </c>
      <c r="J547" s="102">
        <v>915</v>
      </c>
      <c r="K547" s="103" t="s">
        <v>185</v>
      </c>
      <c r="L547" s="104"/>
      <c r="M547" s="18">
        <v>28</v>
      </c>
      <c r="N547" s="103"/>
    </row>
    <row r="548" spans="8:14" ht="13.5" hidden="1" customHeight="1" x14ac:dyDescent="0.2">
      <c r="H548" s="22">
        <v>506</v>
      </c>
      <c r="I548" s="11" t="s">
        <v>1080</v>
      </c>
      <c r="J548" s="102">
        <v>916</v>
      </c>
      <c r="K548" s="103" t="s">
        <v>184</v>
      </c>
      <c r="L548" s="104"/>
      <c r="M548" s="18">
        <v>28</v>
      </c>
      <c r="N548" s="103"/>
    </row>
    <row r="549" spans="8:14" ht="13.5" hidden="1" customHeight="1" x14ac:dyDescent="0.2">
      <c r="H549" s="22">
        <v>507</v>
      </c>
      <c r="I549" s="11" t="s">
        <v>1081</v>
      </c>
      <c r="J549" s="102">
        <v>917</v>
      </c>
      <c r="K549" s="103" t="s">
        <v>286</v>
      </c>
      <c r="L549" s="104"/>
      <c r="M549" s="18">
        <v>28</v>
      </c>
      <c r="N549" s="103"/>
    </row>
    <row r="550" spans="8:14" ht="13.5" hidden="1" customHeight="1" x14ac:dyDescent="0.2">
      <c r="H550" s="22">
        <v>508</v>
      </c>
      <c r="I550" s="11" t="s">
        <v>1082</v>
      </c>
      <c r="J550" s="102">
        <v>918</v>
      </c>
      <c r="K550" s="103" t="s">
        <v>285</v>
      </c>
      <c r="L550" s="104"/>
      <c r="M550" s="18">
        <v>28</v>
      </c>
      <c r="N550" s="103"/>
    </row>
    <row r="551" spans="8:14" ht="13.5" hidden="1" customHeight="1" x14ac:dyDescent="0.2">
      <c r="H551" s="22">
        <v>509</v>
      </c>
      <c r="I551" s="11" t="s">
        <v>1083</v>
      </c>
      <c r="J551" s="102">
        <v>919</v>
      </c>
      <c r="K551" s="103" t="s">
        <v>323</v>
      </c>
      <c r="L551" s="104"/>
      <c r="M551" s="18">
        <v>28</v>
      </c>
      <c r="N551" s="103"/>
    </row>
    <row r="552" spans="8:14" ht="13.5" hidden="1" customHeight="1" x14ac:dyDescent="0.2">
      <c r="H552" s="22">
        <v>510</v>
      </c>
      <c r="I552" s="11" t="s">
        <v>1084</v>
      </c>
      <c r="J552" s="102">
        <v>920</v>
      </c>
      <c r="K552" s="103" t="s">
        <v>387</v>
      </c>
      <c r="L552" s="104"/>
      <c r="M552" s="18">
        <v>28</v>
      </c>
      <c r="N552" s="103"/>
    </row>
    <row r="553" spans="8:14" ht="13.5" hidden="1" customHeight="1" x14ac:dyDescent="0.2">
      <c r="H553" s="22">
        <v>511</v>
      </c>
      <c r="I553" s="11" t="s">
        <v>1085</v>
      </c>
      <c r="J553" s="102">
        <v>921</v>
      </c>
      <c r="K553" s="103" t="s">
        <v>183</v>
      </c>
      <c r="L553" s="104"/>
      <c r="M553" s="18">
        <v>28</v>
      </c>
      <c r="N553" s="103"/>
    </row>
    <row r="554" spans="8:14" ht="13.5" hidden="1" customHeight="1" x14ac:dyDescent="0.2">
      <c r="H554" s="22">
        <v>512</v>
      </c>
      <c r="I554" s="11" t="s">
        <v>1585</v>
      </c>
      <c r="J554" s="102">
        <v>922</v>
      </c>
      <c r="K554" s="103" t="s">
        <v>1586</v>
      </c>
      <c r="L554" s="104"/>
      <c r="M554" s="18">
        <v>28</v>
      </c>
      <c r="N554" s="103"/>
    </row>
    <row r="555" spans="8:14" ht="13.5" hidden="1" customHeight="1" x14ac:dyDescent="0.2">
      <c r="H555" s="22">
        <v>513</v>
      </c>
      <c r="I555" s="11" t="s">
        <v>1086</v>
      </c>
      <c r="J555" s="102">
        <v>927</v>
      </c>
      <c r="K555" s="103" t="s">
        <v>552</v>
      </c>
      <c r="L555" s="104"/>
      <c r="M555" s="18">
        <v>28</v>
      </c>
      <c r="N555" s="103"/>
    </row>
    <row r="556" spans="8:14" ht="13.5" hidden="1" customHeight="1" x14ac:dyDescent="0.2">
      <c r="H556" s="22">
        <v>514</v>
      </c>
      <c r="I556" s="11" t="s">
        <v>1087</v>
      </c>
      <c r="J556" s="102">
        <v>929</v>
      </c>
      <c r="K556" s="103" t="s">
        <v>356</v>
      </c>
      <c r="L556" s="104"/>
      <c r="M556" s="18">
        <v>28</v>
      </c>
      <c r="N556" s="103"/>
    </row>
    <row r="557" spans="8:14" ht="13.5" hidden="1" customHeight="1" x14ac:dyDescent="0.2">
      <c r="H557" s="22">
        <v>515</v>
      </c>
      <c r="I557" s="11" t="s">
        <v>1088</v>
      </c>
      <c r="J557" s="102">
        <v>930</v>
      </c>
      <c r="K557" s="103" t="s">
        <v>193</v>
      </c>
      <c r="L557" s="104"/>
      <c r="M557" s="18">
        <v>28</v>
      </c>
      <c r="N557" s="103"/>
    </row>
    <row r="558" spans="8:14" ht="13.5" hidden="1" customHeight="1" x14ac:dyDescent="0.2">
      <c r="H558" s="22">
        <v>516</v>
      </c>
      <c r="I558" s="11" t="s">
        <v>1089</v>
      </c>
      <c r="J558" s="102">
        <v>931</v>
      </c>
      <c r="K558" s="103" t="s">
        <v>17</v>
      </c>
      <c r="L558" s="104"/>
      <c r="M558" s="18">
        <v>28</v>
      </c>
      <c r="N558" s="103"/>
    </row>
    <row r="559" spans="8:14" ht="13.5" hidden="1" customHeight="1" x14ac:dyDescent="0.2">
      <c r="H559" s="22">
        <v>517</v>
      </c>
      <c r="I559" s="11" t="s">
        <v>1090</v>
      </c>
      <c r="J559" s="102">
        <v>932</v>
      </c>
      <c r="K559" s="103" t="s">
        <v>458</v>
      </c>
      <c r="L559" s="104"/>
      <c r="M559" s="18">
        <v>28</v>
      </c>
      <c r="N559" s="103"/>
    </row>
    <row r="560" spans="8:14" ht="13.5" hidden="1" customHeight="1" x14ac:dyDescent="0.2">
      <c r="H560" s="22">
        <v>518</v>
      </c>
      <c r="I560" s="11" t="s">
        <v>1091</v>
      </c>
      <c r="J560" s="102">
        <v>933</v>
      </c>
      <c r="K560" s="103" t="s">
        <v>357</v>
      </c>
      <c r="L560" s="104"/>
      <c r="M560" s="18">
        <v>28</v>
      </c>
      <c r="N560" s="103"/>
    </row>
    <row r="561" spans="8:14" ht="13.5" hidden="1" customHeight="1" x14ac:dyDescent="0.2">
      <c r="H561" s="22">
        <v>519</v>
      </c>
      <c r="I561" s="11" t="s">
        <v>1092</v>
      </c>
      <c r="J561" s="102">
        <v>934</v>
      </c>
      <c r="K561" s="103" t="s">
        <v>432</v>
      </c>
      <c r="L561" s="104"/>
      <c r="M561" s="18">
        <v>28</v>
      </c>
      <c r="N561" s="103"/>
    </row>
    <row r="562" spans="8:14" hidden="1" x14ac:dyDescent="0.2">
      <c r="H562" s="22">
        <v>520</v>
      </c>
      <c r="I562" s="3" t="s">
        <v>1093</v>
      </c>
      <c r="J562" s="3">
        <v>935</v>
      </c>
      <c r="K562" s="3" t="s">
        <v>358</v>
      </c>
      <c r="M562" s="18">
        <v>28</v>
      </c>
      <c r="N562" s="103"/>
    </row>
    <row r="563" spans="8:14" hidden="1" x14ac:dyDescent="0.2">
      <c r="H563" s="22">
        <v>521</v>
      </c>
      <c r="I563" s="3" t="s">
        <v>1094</v>
      </c>
      <c r="J563" s="3">
        <v>936</v>
      </c>
      <c r="K563" s="3" t="s">
        <v>459</v>
      </c>
      <c r="M563" s="18">
        <v>28</v>
      </c>
      <c r="N563" s="103"/>
    </row>
    <row r="564" spans="8:14" hidden="1" x14ac:dyDescent="0.2">
      <c r="H564" s="22">
        <v>522</v>
      </c>
      <c r="I564" s="3" t="s">
        <v>1095</v>
      </c>
      <c r="J564" s="3">
        <v>937</v>
      </c>
      <c r="K564" s="3" t="s">
        <v>460</v>
      </c>
      <c r="M564" s="18">
        <v>28</v>
      </c>
      <c r="N564" s="103"/>
    </row>
    <row r="565" spans="8:14" hidden="1" x14ac:dyDescent="0.2">
      <c r="H565" s="22">
        <v>523</v>
      </c>
      <c r="I565" s="3" t="s">
        <v>1096</v>
      </c>
      <c r="J565" s="3">
        <v>939</v>
      </c>
      <c r="K565" s="3" t="s">
        <v>192</v>
      </c>
      <c r="M565" s="18">
        <v>28</v>
      </c>
      <c r="N565" s="103"/>
    </row>
    <row r="566" spans="8:14" hidden="1" x14ac:dyDescent="0.2">
      <c r="H566" s="22">
        <v>524</v>
      </c>
      <c r="I566" s="3" t="s">
        <v>1097</v>
      </c>
      <c r="J566" s="3">
        <v>940</v>
      </c>
      <c r="K566" s="3" t="s">
        <v>189</v>
      </c>
      <c r="M566" s="18">
        <v>28</v>
      </c>
      <c r="N566" s="103"/>
    </row>
    <row r="567" spans="8:14" hidden="1" x14ac:dyDescent="0.2">
      <c r="H567" s="22">
        <v>525</v>
      </c>
      <c r="I567" s="3" t="s">
        <v>1098</v>
      </c>
      <c r="J567" s="3">
        <v>941</v>
      </c>
      <c r="K567" s="3" t="s">
        <v>188</v>
      </c>
      <c r="M567" s="18">
        <v>28</v>
      </c>
      <c r="N567" s="103"/>
    </row>
    <row r="568" spans="8:14" hidden="1" x14ac:dyDescent="0.2">
      <c r="H568" s="22">
        <v>526</v>
      </c>
      <c r="I568" s="3" t="s">
        <v>1099</v>
      </c>
      <c r="J568" s="3">
        <v>942</v>
      </c>
      <c r="K568" s="3" t="s">
        <v>190</v>
      </c>
      <c r="M568" s="18">
        <v>28</v>
      </c>
      <c r="N568" s="103"/>
    </row>
    <row r="569" spans="8:14" hidden="1" x14ac:dyDescent="0.2">
      <c r="H569" s="22">
        <v>527</v>
      </c>
      <c r="I569" s="3" t="s">
        <v>1100</v>
      </c>
      <c r="J569" s="3">
        <v>943</v>
      </c>
      <c r="K569" s="3" t="s">
        <v>191</v>
      </c>
      <c r="M569" s="18">
        <v>28</v>
      </c>
      <c r="N569" s="103"/>
    </row>
    <row r="570" spans="8:14" hidden="1" x14ac:dyDescent="0.2">
      <c r="H570" s="22">
        <v>528</v>
      </c>
      <c r="I570" s="3" t="s">
        <v>1101</v>
      </c>
      <c r="J570" s="3">
        <v>944</v>
      </c>
      <c r="K570" s="3" t="s">
        <v>18</v>
      </c>
      <c r="M570" s="18">
        <v>28</v>
      </c>
      <c r="N570" s="103"/>
    </row>
    <row r="571" spans="8:14" hidden="1" x14ac:dyDescent="0.2">
      <c r="H571" s="22">
        <v>529</v>
      </c>
      <c r="I571" s="3" t="s">
        <v>1102</v>
      </c>
      <c r="J571" s="3">
        <v>945</v>
      </c>
      <c r="K571" s="3" t="s">
        <v>281</v>
      </c>
      <c r="M571" s="18">
        <v>28</v>
      </c>
      <c r="N571" s="103"/>
    </row>
    <row r="572" spans="8:14" hidden="1" x14ac:dyDescent="0.2">
      <c r="H572" s="22">
        <v>530</v>
      </c>
      <c r="I572" s="3" t="s">
        <v>1103</v>
      </c>
      <c r="J572" s="3">
        <v>946</v>
      </c>
      <c r="K572" s="3" t="s">
        <v>276</v>
      </c>
      <c r="M572" s="18">
        <v>28</v>
      </c>
      <c r="N572" s="103"/>
    </row>
    <row r="573" spans="8:14" hidden="1" x14ac:dyDescent="0.2">
      <c r="H573" s="22">
        <v>531</v>
      </c>
      <c r="I573" s="3" t="s">
        <v>1104</v>
      </c>
      <c r="J573" s="3">
        <v>947</v>
      </c>
      <c r="K573" s="3" t="s">
        <v>279</v>
      </c>
      <c r="M573" s="18">
        <v>28</v>
      </c>
      <c r="N573" s="103"/>
    </row>
    <row r="574" spans="8:14" hidden="1" x14ac:dyDescent="0.2">
      <c r="H574" s="22">
        <v>532</v>
      </c>
      <c r="I574" s="3" t="s">
        <v>1105</v>
      </c>
      <c r="J574" s="3">
        <v>948</v>
      </c>
      <c r="K574" s="3" t="s">
        <v>278</v>
      </c>
      <c r="M574" s="18">
        <v>28</v>
      </c>
      <c r="N574" s="103"/>
    </row>
    <row r="575" spans="8:14" hidden="1" x14ac:dyDescent="0.2">
      <c r="H575" s="22">
        <v>533</v>
      </c>
      <c r="I575" s="3" t="s">
        <v>1106</v>
      </c>
      <c r="J575" s="3">
        <v>949</v>
      </c>
      <c r="K575" s="3" t="s">
        <v>277</v>
      </c>
      <c r="M575" s="18">
        <v>28</v>
      </c>
      <c r="N575" s="103"/>
    </row>
    <row r="576" spans="8:14" hidden="1" x14ac:dyDescent="0.2">
      <c r="H576" s="22">
        <v>534</v>
      </c>
      <c r="I576" s="3" t="s">
        <v>1107</v>
      </c>
      <c r="J576" s="3">
        <v>950</v>
      </c>
      <c r="K576" s="3" t="s">
        <v>280</v>
      </c>
      <c r="M576" s="18">
        <v>28</v>
      </c>
      <c r="N576" s="103"/>
    </row>
    <row r="577" spans="8:14" hidden="1" x14ac:dyDescent="0.2">
      <c r="H577" s="22">
        <v>535</v>
      </c>
      <c r="I577" s="3" t="s">
        <v>1108</v>
      </c>
      <c r="J577" s="3">
        <v>951</v>
      </c>
      <c r="K577" s="3" t="s">
        <v>388</v>
      </c>
      <c r="M577" s="18">
        <v>28</v>
      </c>
      <c r="N577" s="103"/>
    </row>
    <row r="578" spans="8:14" hidden="1" x14ac:dyDescent="0.2">
      <c r="H578" s="22">
        <v>536</v>
      </c>
      <c r="I578" s="3" t="s">
        <v>1109</v>
      </c>
      <c r="J578" s="3">
        <v>952</v>
      </c>
      <c r="K578" s="3" t="s">
        <v>461</v>
      </c>
      <c r="M578" s="18">
        <v>28</v>
      </c>
      <c r="N578" s="103"/>
    </row>
    <row r="579" spans="8:14" hidden="1" x14ac:dyDescent="0.2">
      <c r="H579" s="22">
        <v>537</v>
      </c>
      <c r="I579" s="3" t="s">
        <v>58</v>
      </c>
      <c r="J579" s="3">
        <v>999</v>
      </c>
      <c r="K579" s="3" t="s">
        <v>433</v>
      </c>
      <c r="M579" s="18">
        <v>28</v>
      </c>
      <c r="N579" s="103"/>
    </row>
  </sheetData>
  <sheetProtection sheet="1" selectLockedCells="1"/>
  <mergeCells count="45">
    <mergeCell ref="A1:Y1"/>
    <mergeCell ref="C2:D2"/>
    <mergeCell ref="L2:Y2"/>
    <mergeCell ref="C3:D3"/>
    <mergeCell ref="A2:B3"/>
    <mergeCell ref="E4:Q4"/>
    <mergeCell ref="C4:D4"/>
    <mergeCell ref="A5:Y5"/>
    <mergeCell ref="A4:B4"/>
    <mergeCell ref="N9:Q9"/>
    <mergeCell ref="N8:Q8"/>
    <mergeCell ref="K7:M7"/>
    <mergeCell ref="I7:J7"/>
    <mergeCell ref="N7:Q7"/>
    <mergeCell ref="R7:U7"/>
    <mergeCell ref="B9:C9"/>
    <mergeCell ref="D7:E7"/>
    <mergeCell ref="B7:C7"/>
    <mergeCell ref="N11:Q11"/>
    <mergeCell ref="N6:Q6"/>
    <mergeCell ref="R6:U6"/>
    <mergeCell ref="V6:X6"/>
    <mergeCell ref="F7:H7"/>
    <mergeCell ref="H11:I11"/>
    <mergeCell ref="E11:G11"/>
    <mergeCell ref="V7:X7"/>
    <mergeCell ref="D9:E9"/>
    <mergeCell ref="R8:U8"/>
    <mergeCell ref="R9:U9"/>
    <mergeCell ref="B11:D11"/>
    <mergeCell ref="F9:M9"/>
    <mergeCell ref="W11:X11"/>
    <mergeCell ref="R11:T11"/>
    <mergeCell ref="J11:M11"/>
    <mergeCell ref="A14:C14"/>
    <mergeCell ref="I14:P14"/>
    <mergeCell ref="Q14:X14"/>
    <mergeCell ref="E12:G12"/>
    <mergeCell ref="G14:G15"/>
    <mergeCell ref="B12:C12"/>
    <mergeCell ref="J12:M12"/>
    <mergeCell ref="N12:Q12"/>
    <mergeCell ref="H12:I12"/>
    <mergeCell ref="V12:Y12"/>
    <mergeCell ref="R12:T12"/>
  </mergeCells>
  <phoneticPr fontId="2"/>
  <conditionalFormatting sqref="F7 N7 R7 B9 D9 F9 N9 R9 W11 U11:U12 D12">
    <cfRule type="expression" dxfId="3" priority="12" stopIfTrue="1">
      <formula>IF(B7="",TRUE,FALSE)</formula>
    </cfRule>
  </conditionalFormatting>
  <conditionalFormatting sqref="I16:I39 Q16:Q39">
    <cfRule type="expression" dxfId="2" priority="14" stopIfTrue="1">
      <formula>IF(AND(I16="",#REF!=""),TRUE,FALSE)</formula>
    </cfRule>
  </conditionalFormatting>
  <dataValidations xWindow="170" yWindow="369" count="15">
    <dataValidation imeMode="hiragana" allowBlank="1" showInputMessage="1" showErrorMessage="1" sqref="R13 D12 E11:F12 N7 F9 D9 R11 R7 U16:U39 B12 U12 J13 M16:M39 C16:D39 H11" xr:uid="{A153309D-04CA-4DE6-B9D6-CC843E5DF81D}"/>
    <dataValidation imeMode="halfKatakana" allowBlank="1" showInputMessage="1" showErrorMessage="1" sqref="I7 E16:F39" xr:uid="{58DF2B4C-D6E3-494D-8DE4-683CB1213C38}"/>
    <dataValidation imeMode="off" allowBlank="1" showInputMessage="1" showErrorMessage="1" sqref="N9 R9 B16:B39" xr:uid="{F488D95C-C052-4EB2-BC4E-758AB6000C1F}"/>
    <dataValidation type="list" imeMode="off" allowBlank="1" showInputMessage="1" showErrorMessage="1" promptTitle="種目" prompt="▼をクリックし種目選択" sqref="A27:A39" xr:uid="{95D25F5E-DD6B-44AB-93AC-8A0C16346B29}">
      <formula1>$A$46:$A$51</formula1>
    </dataValidation>
    <dataValidation type="list" imeMode="disabled" allowBlank="1" showInputMessage="1" showErrorMessage="1" sqref="H16:H39" xr:uid="{E1FA5394-E08C-4BDF-9D99-3F9A7B544BDB}">
      <formula1>$A$43:$A$46</formula1>
    </dataValidation>
    <dataValidation type="textLength" imeMode="off" allowBlank="1" showInputMessage="1" showErrorMessage="1" sqref="R16:T39 J16:L39" xr:uid="{62BB8742-81E1-4E2F-9E0A-B3524242841C}">
      <formula1>1</formula1>
      <formula2>2</formula2>
    </dataValidation>
    <dataValidation type="list" imeMode="off" allowBlank="1" showInputMessage="1" showErrorMessage="1" sqref="X16:X39 P16:P39" xr:uid="{4029113D-E237-4ACF-820E-D839376FF047}">
      <formula1>$A$67:$A$97</formula1>
    </dataValidation>
    <dataValidation type="list" imeMode="off" allowBlank="1" showInputMessage="1" showErrorMessage="1" sqref="U11 W16:W39 O16:O39" xr:uid="{249C72A5-80FC-4BED-967C-C185C111D1C0}">
      <formula1>$A$53:$A$64</formula1>
    </dataValidation>
    <dataValidation type="list" imeMode="off" allowBlank="1" showInputMessage="1" showErrorMessage="1" sqref="V16:V39 N16:N39" xr:uid="{950A68F3-95A1-4E27-B56A-22C4CE0FDF02}">
      <formula1>$A$49:$A$50</formula1>
    </dataValidation>
    <dataValidation type="whole" imeMode="halfAlpha" allowBlank="1" showInputMessage="1" showErrorMessage="1" sqref="B9:C9" xr:uid="{246749CD-F0F0-46B0-91D3-CF56BB817116}">
      <formula1>1000000</formula1>
      <formula2>9999999</formula2>
    </dataValidation>
    <dataValidation type="list" allowBlank="1" showInputMessage="1" showErrorMessage="1" sqref="W11:X11" xr:uid="{E8C6D563-C26A-4B10-9AE9-A6EE471A9953}">
      <formula1>$A$67:$A$97</formula1>
    </dataValidation>
    <dataValidation type="whole" allowBlank="1" showInputMessage="1" showErrorMessage="1" sqref="G31:G39" xr:uid="{A96BBB69-61B7-4C92-BD93-BA7398F8767C}">
      <formula1>5</formula1>
      <formula2>6</formula2>
    </dataValidation>
    <dataValidation type="list" allowBlank="1" showInputMessage="1" showErrorMessage="1" sqref="I16:I39 Q16:Q39" xr:uid="{51E6605B-8F4C-4F11-9CC6-4C1E4CED4DEF}">
      <formula1>$C$43:$C$45</formula1>
    </dataValidation>
    <dataValidation type="whole" imeMode="off" allowBlank="1" showInputMessage="1" showErrorMessage="1" sqref="G16:G30" xr:uid="{CD24B746-1252-49F1-8FFC-C3E2292E95EE}">
      <formula1>5</formula1>
      <formula2>6</formula2>
    </dataValidation>
    <dataValidation type="list" imeMode="on" allowBlank="1" showInputMessage="1" showErrorMessage="1" promptTitle="所属名(郡市区)" prompt="▼リストより選択してください_x000a_リストにない場合は最下行の新規登録を選択" sqref="F7:H7" xr:uid="{932F000C-5E22-46EA-B7BA-F6B001040A99}">
      <formula1>$I$43:$I$579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0" fitToHeight="2" orientation="landscape" r:id="rId1"/>
  <headerFooter alignWithMargins="0"/>
  <rowBreaks count="1" manualBreakCount="1">
    <brk id="35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D1FC0-57D1-4D30-B2D9-1099EDDB5960}">
  <sheetPr codeName="Sheet5">
    <tabColor rgb="FFFF66FF"/>
  </sheetPr>
  <dimension ref="A1:AL370"/>
  <sheetViews>
    <sheetView showGridLines="0" showRowColHeaders="0" view="pageBreakPreview" zoomScaleNormal="100" zoomScaleSheetLayoutView="100" workbookViewId="0">
      <selection activeCell="C16" sqref="C16"/>
    </sheetView>
  </sheetViews>
  <sheetFormatPr defaultColWidth="9" defaultRowHeight="13.2" x14ac:dyDescent="0.2"/>
  <cols>
    <col min="1" max="1" width="12.6640625" style="3" customWidth="1"/>
    <col min="2" max="2" width="5" style="3" customWidth="1"/>
    <col min="3" max="4" width="11" style="3" customWidth="1"/>
    <col min="5" max="5" width="10.44140625" style="3" customWidth="1"/>
    <col min="6" max="6" width="10" style="3" customWidth="1"/>
    <col min="7" max="7" width="4.44140625" style="3" customWidth="1"/>
    <col min="8" max="8" width="6.44140625" style="3" customWidth="1"/>
    <col min="9" max="9" width="13.88671875" style="3" bestFit="1" customWidth="1"/>
    <col min="10" max="12" width="3.6640625" style="3" customWidth="1"/>
    <col min="13" max="13" width="16.6640625" style="3" customWidth="1"/>
    <col min="14" max="16" width="3.6640625" style="3" customWidth="1"/>
    <col min="17" max="17" width="13.88671875" style="3" bestFit="1" customWidth="1"/>
    <col min="18" max="20" width="3.6640625" style="3" customWidth="1"/>
    <col min="21" max="21" width="16.6640625" style="3" customWidth="1"/>
    <col min="22" max="24" width="3.6640625" style="3" customWidth="1"/>
    <col min="25" max="25" width="9" style="3"/>
    <col min="26" max="26" width="9" style="3" hidden="1" customWidth="1"/>
    <col min="27" max="27" width="8.44140625" style="3" hidden="1" customWidth="1"/>
    <col min="28" max="28" width="10.44140625" style="3" hidden="1" customWidth="1"/>
    <col min="29" max="29" width="13.88671875" style="3" hidden="1" customWidth="1"/>
    <col min="30" max="30" width="11.109375" style="3" hidden="1" customWidth="1"/>
    <col min="31" max="31" width="8.44140625" style="3" hidden="1" customWidth="1"/>
    <col min="32" max="34" width="10.44140625" style="3" hidden="1" customWidth="1"/>
    <col min="35" max="36" width="15" style="3" hidden="1" customWidth="1"/>
    <col min="37" max="38" width="9" style="3" hidden="1" customWidth="1"/>
    <col min="39" max="16384" width="9" style="3"/>
  </cols>
  <sheetData>
    <row r="1" spans="1:38" ht="50.1" customHeight="1" x14ac:dyDescent="0.2">
      <c r="A1" s="287" t="s">
        <v>113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</row>
    <row r="2" spans="1:38" ht="15" customHeight="1" x14ac:dyDescent="0.2">
      <c r="A2" s="292" t="s">
        <v>98</v>
      </c>
      <c r="B2" s="292"/>
      <c r="C2" s="289" t="s">
        <v>87</v>
      </c>
      <c r="D2" s="289"/>
      <c r="L2" s="290" t="s">
        <v>28</v>
      </c>
      <c r="M2" s="290"/>
      <c r="N2" s="290"/>
      <c r="O2" s="290"/>
      <c r="P2" s="290"/>
      <c r="Q2" s="290"/>
      <c r="R2" s="290"/>
      <c r="S2" s="290"/>
      <c r="T2" s="290"/>
      <c r="U2" s="290"/>
      <c r="V2" s="290"/>
      <c r="W2" s="290"/>
      <c r="X2" s="290"/>
      <c r="Y2" s="290"/>
    </row>
    <row r="3" spans="1:38" ht="15" customHeight="1" x14ac:dyDescent="0.2">
      <c r="A3" s="292"/>
      <c r="B3" s="292"/>
      <c r="C3" s="291" t="s">
        <v>29</v>
      </c>
      <c r="D3" s="291"/>
    </row>
    <row r="4" spans="1:38" ht="45" customHeight="1" x14ac:dyDescent="0.2">
      <c r="A4" s="303" t="s">
        <v>109</v>
      </c>
      <c r="B4" s="303"/>
      <c r="C4" s="269"/>
      <c r="D4" s="269"/>
      <c r="E4" s="267" t="str">
        <f>男子申込!E4</f>
        <v>2026 第74回兵庫リレーカーニバル申込書</v>
      </c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</row>
    <row r="5" spans="1:38" ht="23.4" x14ac:dyDescent="0.2">
      <c r="A5" s="270"/>
      <c r="B5" s="270"/>
      <c r="C5" s="270"/>
      <c r="D5" s="270"/>
      <c r="E5" s="270"/>
      <c r="F5" s="270"/>
      <c r="G5" s="270"/>
      <c r="H5" s="270"/>
      <c r="I5" s="270"/>
      <c r="J5" s="270"/>
      <c r="K5" s="270"/>
      <c r="L5" s="270"/>
      <c r="M5" s="270"/>
      <c r="N5" s="270"/>
      <c r="O5" s="270"/>
      <c r="P5" s="270"/>
      <c r="Q5" s="270"/>
      <c r="R5" s="270"/>
      <c r="S5" s="270"/>
      <c r="T5" s="270"/>
      <c r="U5" s="270"/>
      <c r="V5" s="270"/>
      <c r="W5" s="270"/>
      <c r="X5" s="270"/>
      <c r="Y5" s="270"/>
    </row>
    <row r="6" spans="1:38" x14ac:dyDescent="0.2">
      <c r="N6" s="245" t="s">
        <v>20</v>
      </c>
      <c r="O6" s="246"/>
      <c r="P6" s="246"/>
      <c r="Q6" s="247"/>
      <c r="R6" s="245" t="s">
        <v>21</v>
      </c>
      <c r="S6" s="246"/>
      <c r="T6" s="246"/>
      <c r="U6" s="247"/>
      <c r="V6" s="248"/>
      <c r="W6" s="249"/>
      <c r="X6" s="249"/>
      <c r="Z6" s="45" t="s">
        <v>78</v>
      </c>
    </row>
    <row r="7" spans="1:38" ht="30" customHeight="1" x14ac:dyDescent="0.2">
      <c r="A7" s="48" t="s">
        <v>97</v>
      </c>
      <c r="B7" s="285" t="str">
        <f>IF(男子申込!B7="","",男子申込!B7)</f>
        <v/>
      </c>
      <c r="C7" s="286"/>
      <c r="D7" s="266" t="s">
        <v>76</v>
      </c>
      <c r="E7" s="266"/>
      <c r="F7" s="278" t="str">
        <f>IF(男子申込!F7="","",男子申込!F7)</f>
        <v/>
      </c>
      <c r="G7" s="304"/>
      <c r="H7" s="279"/>
      <c r="I7" s="278" t="str">
        <f>IF(男子申込!I7="","",男子申込!I7)</f>
        <v/>
      </c>
      <c r="J7" s="279"/>
      <c r="K7" s="275" t="s">
        <v>96</v>
      </c>
      <c r="L7" s="276"/>
      <c r="M7" s="277"/>
      <c r="N7" s="299" t="str">
        <f>IF(男子申込!N7="","",男子申込!N7)</f>
        <v/>
      </c>
      <c r="O7" s="300"/>
      <c r="P7" s="300"/>
      <c r="Q7" s="300"/>
      <c r="R7" s="301" t="str">
        <f>IF(男子申込!R7="","",男子申込!R7)</f>
        <v/>
      </c>
      <c r="S7" s="296"/>
      <c r="T7" s="296"/>
      <c r="U7" s="302"/>
      <c r="V7" s="248"/>
      <c r="W7" s="249"/>
      <c r="X7" s="249"/>
      <c r="Z7" s="46" t="str">
        <f>IF(男子申込!Z7="","",男子申込!Z7)</f>
        <v/>
      </c>
    </row>
    <row r="8" spans="1:38" ht="13.5" customHeight="1" x14ac:dyDescent="0.2">
      <c r="H8" s="57"/>
      <c r="I8" s="57"/>
      <c r="J8" s="57"/>
      <c r="K8" s="57"/>
      <c r="L8" s="57"/>
      <c r="M8" s="57"/>
      <c r="N8" s="272" t="s">
        <v>31</v>
      </c>
      <c r="O8" s="273"/>
      <c r="P8" s="273"/>
      <c r="Q8" s="274"/>
      <c r="R8" s="245" t="s">
        <v>30</v>
      </c>
      <c r="S8" s="246"/>
      <c r="T8" s="246"/>
      <c r="U8" s="247"/>
    </row>
    <row r="9" spans="1:38" ht="30" customHeight="1" x14ac:dyDescent="0.2">
      <c r="A9" s="47" t="s">
        <v>70</v>
      </c>
      <c r="B9" s="297" t="str">
        <f>IF(男子申込!B9="","",男子申込!B9)</f>
        <v/>
      </c>
      <c r="C9" s="298"/>
      <c r="D9" s="256" t="s">
        <v>99</v>
      </c>
      <c r="E9" s="257"/>
      <c r="F9" s="256" t="str">
        <f>IF(男子申込!F9="","",男子申込!F9)</f>
        <v/>
      </c>
      <c r="G9" s="261"/>
      <c r="H9" s="261"/>
      <c r="I9" s="261"/>
      <c r="J9" s="261"/>
      <c r="K9" s="261"/>
      <c r="L9" s="261"/>
      <c r="M9" s="257"/>
      <c r="N9" s="256" t="str">
        <f>IF(男子申込!N9="","",男子申込!N9)</f>
        <v/>
      </c>
      <c r="O9" s="261"/>
      <c r="P9" s="261"/>
      <c r="Q9" s="257"/>
      <c r="R9" s="256" t="str">
        <f>IF(男子申込!R9="","",男子申込!R9)</f>
        <v/>
      </c>
      <c r="S9" s="261"/>
      <c r="T9" s="261"/>
      <c r="U9" s="257"/>
    </row>
    <row r="10" spans="1:38" ht="13.8" thickBot="1" x14ac:dyDescent="0.25"/>
    <row r="11" spans="1:38" ht="30" customHeight="1" thickBot="1" x14ac:dyDescent="0.25">
      <c r="A11" s="110"/>
      <c r="B11" s="256" t="s">
        <v>69</v>
      </c>
      <c r="C11" s="261"/>
      <c r="D11" s="257"/>
      <c r="E11" s="255" t="s">
        <v>1594</v>
      </c>
      <c r="F11" s="255"/>
      <c r="G11" s="255"/>
      <c r="H11" s="253" t="s">
        <v>1591</v>
      </c>
      <c r="I11" s="254"/>
      <c r="J11" s="266" t="s">
        <v>111</v>
      </c>
      <c r="K11" s="266"/>
      <c r="L11" s="266"/>
      <c r="M11" s="266"/>
      <c r="N11" s="244" t="s">
        <v>100</v>
      </c>
      <c r="O11" s="244"/>
      <c r="P11" s="244"/>
      <c r="Q11" s="244"/>
      <c r="R11" s="266" t="s">
        <v>101</v>
      </c>
      <c r="S11" s="266"/>
      <c r="T11" s="266"/>
      <c r="U11" s="60">
        <f>IF(男子申込!U11="","",男子申込!U11)</f>
        <v>3</v>
      </c>
      <c r="V11" s="58" t="s">
        <v>102</v>
      </c>
      <c r="W11" s="296" t="str">
        <f>IF(男子申込!W11="","",男子申込!W11)</f>
        <v/>
      </c>
      <c r="X11" s="296"/>
      <c r="Y11" s="59" t="s">
        <v>103</v>
      </c>
      <c r="AB11" s="41" t="str">
        <f>B7</f>
        <v/>
      </c>
      <c r="AC11" s="42" t="str">
        <f>F7</f>
        <v/>
      </c>
      <c r="AD11" s="42" t="str">
        <f>I7</f>
        <v/>
      </c>
      <c r="AE11" s="42" t="str">
        <f>N7&amp;"  "&amp;R7</f>
        <v xml:space="preserve">  </v>
      </c>
      <c r="AF11" s="42" t="str">
        <f>N9</f>
        <v/>
      </c>
      <c r="AG11" s="42" t="str">
        <f>R9</f>
        <v/>
      </c>
      <c r="AH11" s="43">
        <f>N12</f>
        <v>0</v>
      </c>
      <c r="AI11" s="42">
        <f>D12</f>
        <v>0</v>
      </c>
      <c r="AJ11" s="44">
        <f>E12</f>
        <v>0</v>
      </c>
      <c r="AK11" s="44">
        <f>H12</f>
        <v>0</v>
      </c>
      <c r="AL11" s="43">
        <f>J12</f>
        <v>0</v>
      </c>
    </row>
    <row r="12" spans="1:38" ht="30" customHeight="1" x14ac:dyDescent="0.2">
      <c r="A12" s="25"/>
      <c r="B12" s="237" t="s">
        <v>110</v>
      </c>
      <c r="C12" s="237"/>
      <c r="D12" s="25">
        <f>COUNT(Z16:Z39)</f>
        <v>0</v>
      </c>
      <c r="E12" s="234">
        <f>COUNTA(I16:I39,Q16:Q39)</f>
        <v>0</v>
      </c>
      <c r="F12" s="234"/>
      <c r="G12" s="234"/>
      <c r="H12" s="240">
        <f>IF(COUNTIF(H16:H39,"A")&gt;=4,1,0)+IF(COUNTIF(H16:H39,"B")&gt;=4,1,0)+IF(COUNTIF(H16:H39,"C")&gt;=4,1,0)+IF(COUNTIF(H16:H39,"D")&gt;=4,1,0)</f>
        <v>0</v>
      </c>
      <c r="I12" s="240"/>
      <c r="J12" s="238">
        <f>E12*1200+IF(H12=1,3000,IF(H12=2,4500,IF(H12=3,6000,IF(H12=4,7500,0))))</f>
        <v>0</v>
      </c>
      <c r="K12" s="238"/>
      <c r="L12" s="238"/>
      <c r="M12" s="238"/>
      <c r="N12" s="239">
        <f>J12+男子申込!J12</f>
        <v>0</v>
      </c>
      <c r="O12" s="239"/>
      <c r="P12" s="239"/>
      <c r="Q12" s="239"/>
      <c r="R12" s="243" t="s">
        <v>105</v>
      </c>
      <c r="S12" s="243"/>
      <c r="T12" s="243"/>
      <c r="U12" s="128" t="str">
        <f>IF(男子申込!U12="","",男子申込!U12)</f>
        <v/>
      </c>
      <c r="V12" s="241" t="s">
        <v>104</v>
      </c>
      <c r="W12" s="241"/>
      <c r="X12" s="241"/>
      <c r="Y12" s="242"/>
    </row>
    <row r="13" spans="1:38" ht="13.5" customHeight="1" x14ac:dyDescent="0.2">
      <c r="D13" s="50"/>
      <c r="I13" s="24"/>
      <c r="J13" s="50"/>
      <c r="K13" s="13"/>
      <c r="L13" s="13"/>
      <c r="M13" s="13"/>
      <c r="N13" s="13"/>
      <c r="O13" s="13"/>
      <c r="P13" s="13"/>
      <c r="Q13" s="24"/>
      <c r="R13" s="14"/>
      <c r="S13" s="12"/>
      <c r="T13" s="12"/>
      <c r="U13" s="12"/>
      <c r="V13" s="12"/>
      <c r="W13" s="12"/>
      <c r="X13" s="12"/>
      <c r="Y13" s="12"/>
    </row>
    <row r="14" spans="1:38" ht="30" customHeight="1" thickBot="1" x14ac:dyDescent="0.25">
      <c r="A14" s="230" t="s">
        <v>288</v>
      </c>
      <c r="B14" s="230"/>
      <c r="C14" s="230"/>
      <c r="G14" s="235" t="s">
        <v>19</v>
      </c>
      <c r="I14" s="293" t="s">
        <v>92</v>
      </c>
      <c r="J14" s="294"/>
      <c r="K14" s="294"/>
      <c r="L14" s="294"/>
      <c r="M14" s="294"/>
      <c r="N14" s="294"/>
      <c r="O14" s="294"/>
      <c r="P14" s="295"/>
      <c r="Q14" s="293" t="s">
        <v>93</v>
      </c>
      <c r="R14" s="294"/>
      <c r="S14" s="294"/>
      <c r="T14" s="294"/>
      <c r="U14" s="294"/>
      <c r="V14" s="294"/>
      <c r="W14" s="294"/>
      <c r="X14" s="295"/>
      <c r="Y14" s="71" t="s">
        <v>33</v>
      </c>
      <c r="AB14" s="3" t="s">
        <v>34</v>
      </c>
    </row>
    <row r="15" spans="1:38" ht="26.4" x14ac:dyDescent="0.2">
      <c r="A15" s="65" t="s">
        <v>88</v>
      </c>
      <c r="B15" s="66" t="s">
        <v>41</v>
      </c>
      <c r="C15" s="66" t="s">
        <v>94</v>
      </c>
      <c r="D15" s="66" t="s">
        <v>21</v>
      </c>
      <c r="E15" s="66" t="s">
        <v>95</v>
      </c>
      <c r="F15" s="106" t="s">
        <v>22</v>
      </c>
      <c r="G15" s="236"/>
      <c r="H15" s="191" t="s">
        <v>1592</v>
      </c>
      <c r="I15" s="67" t="s">
        <v>39</v>
      </c>
      <c r="J15" s="179"/>
      <c r="K15" s="68" t="s">
        <v>86</v>
      </c>
      <c r="L15" s="69" t="s">
        <v>91</v>
      </c>
      <c r="M15" s="182"/>
      <c r="N15" s="183"/>
      <c r="O15" s="183"/>
      <c r="P15" s="184"/>
      <c r="Q15" s="67" t="s">
        <v>39</v>
      </c>
      <c r="R15" s="179"/>
      <c r="S15" s="68" t="s">
        <v>86</v>
      </c>
      <c r="T15" s="69" t="s">
        <v>91</v>
      </c>
      <c r="U15" s="182"/>
      <c r="V15" s="183"/>
      <c r="W15" s="183"/>
      <c r="X15" s="184"/>
      <c r="Y15" s="70" t="s">
        <v>32</v>
      </c>
      <c r="AB15" s="26" t="s">
        <v>64</v>
      </c>
      <c r="AC15" s="27" t="s">
        <v>62</v>
      </c>
      <c r="AD15" s="27" t="s">
        <v>63</v>
      </c>
      <c r="AE15" s="27" t="s">
        <v>61</v>
      </c>
      <c r="AF15" s="27" t="s">
        <v>65</v>
      </c>
      <c r="AG15" s="27" t="s">
        <v>66</v>
      </c>
      <c r="AH15" s="27" t="s">
        <v>67</v>
      </c>
      <c r="AI15" s="27" t="s">
        <v>68</v>
      </c>
      <c r="AJ15" s="28" t="s">
        <v>75</v>
      </c>
    </row>
    <row r="16" spans="1:38" ht="25.2" customHeight="1" x14ac:dyDescent="0.2">
      <c r="A16" s="74"/>
      <c r="B16" s="75" t="s">
        <v>38</v>
      </c>
      <c r="C16" s="4"/>
      <c r="D16" s="4"/>
      <c r="E16" s="4"/>
      <c r="F16" s="4"/>
      <c r="G16" s="4"/>
      <c r="H16" s="93"/>
      <c r="I16" s="94"/>
      <c r="J16" s="180"/>
      <c r="K16" s="95"/>
      <c r="L16" s="96"/>
      <c r="M16" s="185"/>
      <c r="N16" s="186"/>
      <c r="O16" s="186"/>
      <c r="P16" s="187"/>
      <c r="Q16" s="94"/>
      <c r="R16" s="180"/>
      <c r="S16" s="95"/>
      <c r="T16" s="96"/>
      <c r="U16" s="185"/>
      <c r="V16" s="186"/>
      <c r="W16" s="186"/>
      <c r="X16" s="187"/>
      <c r="Y16" s="72" t="str">
        <f>IF(AC16="","",COUNTA(I16,Q16))</f>
        <v/>
      </c>
      <c r="Z16" s="23" t="str">
        <f>IF(Y16="","",VALUE(Y16&amp;G16))</f>
        <v/>
      </c>
      <c r="AA16" s="23" t="b">
        <f>IF(H16&lt;&gt;"",H16&amp;COUNTIF(H16,H16))</f>
        <v>0</v>
      </c>
      <c r="AB16" s="29" t="str">
        <f>IF(C16="","",228600000+$B$7*100+B16)</f>
        <v/>
      </c>
      <c r="AC16" s="9" t="str">
        <f>IF(C16="","",IF(LENB(C16)+LENB(D16)&gt;=10,C16&amp;D16,IF(LENB(C16)+LENB(D16)&gt;=8,C16&amp;"  "&amp;D16,IF(LENB(C16)+LENB(D16)&gt;=6,C16&amp;"    "&amp;D16,C16&amp;"      "&amp;D16)))&amp;IF(G16="","",IF(LENB(G16)&gt;=2,G16,"("&amp;G16&amp;")")))</f>
        <v/>
      </c>
      <c r="AD16" s="10" t="str">
        <f t="shared" ref="AD16" si="0">IF(AND(E16="",F16=""),"",ASC(E16)&amp;" "&amp;ASC(F16))</f>
        <v/>
      </c>
      <c r="AE16" s="10" t="str">
        <f>IF(C16="","",VALUE(LEFT(AB16,1)))</f>
        <v/>
      </c>
      <c r="AF16" s="10" t="str">
        <f t="shared" ref="AF16" si="1">IF(C16="","",$Z$7)</f>
        <v/>
      </c>
      <c r="AG16" s="9" t="str">
        <f t="shared" ref="AG16" si="2">IF(AC16="","",286000+$B$7)</f>
        <v/>
      </c>
      <c r="AH16" s="9"/>
      <c r="AI16" s="9" t="str">
        <f t="shared" ref="AI16" si="3">IF(I16="","",VLOOKUP(I16,$C$43:$E$45,2,FALSE)&amp;" "&amp;RIGHT(FIXED(VALUE(J16&amp;K16&amp;IF(LENB(L16)=1,L16&amp;"0",L16))/VLOOKUP(I16,$C$43:$E$45,3,FALSE),VLOOKUP(I16,$C$43:$F$45,4,FALSE)),VLOOKUP(I16,$C$43:$F$45,4,FALSE)))</f>
        <v/>
      </c>
      <c r="AJ16" s="30" t="str">
        <f t="shared" ref="AJ16" si="4">IF(Q16="","",VLOOKUP(Q16,$C$43:$E$45,2,FALSE)&amp;" "&amp;RIGHT(FIXED(VALUE(R16&amp;S16&amp;IF(LENB(T16)=1,T16&amp;"0",T16))/VLOOKUP(Q16,$C$43:$E$45,3,FALSE),VLOOKUP(Q16,$C$43:$F$45,4,FALSE)),VLOOKUP(Q16,$C$43:$F$45,4,FALSE)))</f>
        <v/>
      </c>
    </row>
    <row r="17" spans="1:36" ht="25.2" customHeight="1" x14ac:dyDescent="0.2">
      <c r="A17" s="76"/>
      <c r="B17" s="77" t="s">
        <v>40</v>
      </c>
      <c r="C17" s="5"/>
      <c r="D17" s="5"/>
      <c r="E17" s="5"/>
      <c r="F17" s="5"/>
      <c r="G17" s="5"/>
      <c r="H17" s="56"/>
      <c r="I17" s="97"/>
      <c r="J17" s="181"/>
      <c r="K17" s="98"/>
      <c r="L17" s="99"/>
      <c r="M17" s="188"/>
      <c r="N17" s="189"/>
      <c r="O17" s="189"/>
      <c r="P17" s="190"/>
      <c r="Q17" s="97"/>
      <c r="R17" s="181"/>
      <c r="S17" s="98"/>
      <c r="T17" s="99"/>
      <c r="U17" s="188"/>
      <c r="V17" s="189"/>
      <c r="W17" s="189"/>
      <c r="X17" s="190"/>
      <c r="Y17" s="73" t="str">
        <f t="shared" ref="Y17:Y30" si="5">IF(AC17="","",COUNTA(I17,Q17))</f>
        <v/>
      </c>
      <c r="Z17" s="23" t="str">
        <f t="shared" ref="Z17:Z39" si="6">IF(Y17="","",VALUE(Y17&amp;G17))</f>
        <v/>
      </c>
      <c r="AA17" s="23" t="b">
        <f>IF(H17&lt;&gt;"",H17&amp;COUNTIF(H16:H17,H17))</f>
        <v>0</v>
      </c>
      <c r="AB17" s="29" t="str">
        <f t="shared" ref="AB17:AB39" si="7">IF(C17="","",228600000+$B$7*100+B17)</f>
        <v/>
      </c>
      <c r="AC17" s="9" t="str">
        <f t="shared" ref="AC17:AC39" si="8">IF(C17="","",IF(LENB(C17)+LENB(D17)&gt;=10,C17&amp;D17,IF(LENB(C17)+LENB(D17)&gt;=8,C17&amp;"  "&amp;D17,IF(LENB(C17)+LENB(D17)&gt;=6,C17&amp;"    "&amp;D17,C17&amp;"      "&amp;D17)))&amp;IF(G17="","",IF(LENB(G17)&gt;=2,G17,"("&amp;G17&amp;")")))</f>
        <v/>
      </c>
      <c r="AD17" s="10" t="str">
        <f t="shared" ref="AD17:AD39" si="9">IF(AND(E17="",F17=""),"",ASC(E17)&amp;" "&amp;ASC(F17))</f>
        <v/>
      </c>
      <c r="AE17" s="10" t="str">
        <f t="shared" ref="AE17:AE39" si="10">IF(C17="","",VALUE(LEFT(AB17,1)))</f>
        <v/>
      </c>
      <c r="AF17" s="10" t="str">
        <f t="shared" ref="AF17:AF39" si="11">IF(C17="","",$Z$7)</f>
        <v/>
      </c>
      <c r="AG17" s="9" t="str">
        <f t="shared" ref="AG17:AG39" si="12">IF(AC17="","",286000+$B$7)</f>
        <v/>
      </c>
      <c r="AH17" s="9"/>
      <c r="AI17" s="9" t="str">
        <f t="shared" ref="AI17:AI39" si="13">IF(I17="","",VLOOKUP(I17,$C$43:$E$45,2,FALSE)&amp;" "&amp;RIGHT(FIXED(VALUE(J17&amp;K17&amp;IF(LENB(L17)=1,L17&amp;"0",L17))/VLOOKUP(I17,$C$43:$E$45,3,FALSE),VLOOKUP(I17,$C$43:$F$45,4,FALSE)),VLOOKUP(I17,$C$43:$F$45,4,FALSE)))</f>
        <v/>
      </c>
      <c r="AJ17" s="30" t="str">
        <f t="shared" ref="AJ17:AJ39" si="14">IF(Q17="","",VLOOKUP(Q17,$C$43:$E$45,2,FALSE)&amp;" "&amp;RIGHT(FIXED(VALUE(R17&amp;S17&amp;IF(LENB(T17)=1,T17&amp;"0",T17))/VLOOKUP(Q17,$C$43:$E$45,3,FALSE),VLOOKUP(Q17,$C$43:$F$45,4,FALSE)),VLOOKUP(Q17,$C$43:$F$45,4,FALSE)))</f>
        <v/>
      </c>
    </row>
    <row r="18" spans="1:36" ht="25.2" customHeight="1" x14ac:dyDescent="0.2">
      <c r="A18" s="76"/>
      <c r="B18" s="77" t="s">
        <v>42</v>
      </c>
      <c r="C18" s="5"/>
      <c r="D18" s="5"/>
      <c r="E18" s="5"/>
      <c r="F18" s="5"/>
      <c r="G18" s="5"/>
      <c r="H18" s="56"/>
      <c r="I18" s="97"/>
      <c r="J18" s="181"/>
      <c r="K18" s="98"/>
      <c r="L18" s="99"/>
      <c r="M18" s="188"/>
      <c r="N18" s="189"/>
      <c r="O18" s="189"/>
      <c r="P18" s="190"/>
      <c r="Q18" s="97"/>
      <c r="R18" s="181"/>
      <c r="S18" s="98"/>
      <c r="T18" s="99"/>
      <c r="U18" s="188"/>
      <c r="V18" s="189"/>
      <c r="W18" s="189"/>
      <c r="X18" s="190"/>
      <c r="Y18" s="73" t="str">
        <f t="shared" si="5"/>
        <v/>
      </c>
      <c r="Z18" s="23" t="str">
        <f t="shared" si="6"/>
        <v/>
      </c>
      <c r="AA18" s="23" t="b">
        <f>IF(H18&lt;&gt;"",H18&amp;COUNTIF(H16:H18,H18))</f>
        <v>0</v>
      </c>
      <c r="AB18" s="29" t="str">
        <f t="shared" si="7"/>
        <v/>
      </c>
      <c r="AC18" s="9" t="str">
        <f t="shared" si="8"/>
        <v/>
      </c>
      <c r="AD18" s="10" t="str">
        <f t="shared" si="9"/>
        <v/>
      </c>
      <c r="AE18" s="10" t="str">
        <f t="shared" si="10"/>
        <v/>
      </c>
      <c r="AF18" s="10" t="str">
        <f t="shared" si="11"/>
        <v/>
      </c>
      <c r="AG18" s="9" t="str">
        <f t="shared" si="12"/>
        <v/>
      </c>
      <c r="AH18" s="9"/>
      <c r="AI18" s="9" t="str">
        <f t="shared" si="13"/>
        <v/>
      </c>
      <c r="AJ18" s="30" t="str">
        <f t="shared" si="14"/>
        <v/>
      </c>
    </row>
    <row r="19" spans="1:36" ht="25.2" customHeight="1" x14ac:dyDescent="0.2">
      <c r="A19" s="76"/>
      <c r="B19" s="77" t="s">
        <v>43</v>
      </c>
      <c r="C19" s="5"/>
      <c r="D19" s="5"/>
      <c r="E19" s="5"/>
      <c r="F19" s="5"/>
      <c r="G19" s="5"/>
      <c r="H19" s="56"/>
      <c r="I19" s="97"/>
      <c r="J19" s="181"/>
      <c r="K19" s="98"/>
      <c r="L19" s="99"/>
      <c r="M19" s="188"/>
      <c r="N19" s="189"/>
      <c r="O19" s="189"/>
      <c r="P19" s="190"/>
      <c r="Q19" s="97"/>
      <c r="R19" s="181"/>
      <c r="S19" s="98"/>
      <c r="T19" s="99"/>
      <c r="U19" s="188"/>
      <c r="V19" s="189"/>
      <c r="W19" s="189"/>
      <c r="X19" s="190"/>
      <c r="Y19" s="73" t="str">
        <f t="shared" si="5"/>
        <v/>
      </c>
      <c r="Z19" s="23" t="str">
        <f t="shared" si="6"/>
        <v/>
      </c>
      <c r="AA19" s="23" t="b">
        <f>IF(H19&lt;&gt;"",H19&amp;COUNTIF(H16:H19,H19))</f>
        <v>0</v>
      </c>
      <c r="AB19" s="29" t="str">
        <f t="shared" si="7"/>
        <v/>
      </c>
      <c r="AC19" s="9" t="str">
        <f t="shared" si="8"/>
        <v/>
      </c>
      <c r="AD19" s="10" t="str">
        <f t="shared" si="9"/>
        <v/>
      </c>
      <c r="AE19" s="10" t="str">
        <f t="shared" si="10"/>
        <v/>
      </c>
      <c r="AF19" s="10" t="str">
        <f t="shared" si="11"/>
        <v/>
      </c>
      <c r="AG19" s="9" t="str">
        <f t="shared" si="12"/>
        <v/>
      </c>
      <c r="AH19" s="9"/>
      <c r="AI19" s="9" t="str">
        <f t="shared" si="13"/>
        <v/>
      </c>
      <c r="AJ19" s="30" t="str">
        <f t="shared" si="14"/>
        <v/>
      </c>
    </row>
    <row r="20" spans="1:36" ht="25.2" customHeight="1" x14ac:dyDescent="0.2">
      <c r="A20" s="76"/>
      <c r="B20" s="77" t="s">
        <v>44</v>
      </c>
      <c r="C20" s="5"/>
      <c r="D20" s="5"/>
      <c r="E20" s="5"/>
      <c r="F20" s="5"/>
      <c r="G20" s="5"/>
      <c r="H20" s="56"/>
      <c r="I20" s="97"/>
      <c r="J20" s="181"/>
      <c r="K20" s="98"/>
      <c r="L20" s="99"/>
      <c r="M20" s="188"/>
      <c r="N20" s="189"/>
      <c r="O20" s="189"/>
      <c r="P20" s="190"/>
      <c r="Q20" s="97"/>
      <c r="R20" s="181"/>
      <c r="S20" s="98"/>
      <c r="T20" s="99"/>
      <c r="U20" s="188"/>
      <c r="V20" s="189"/>
      <c r="W20" s="189"/>
      <c r="X20" s="190"/>
      <c r="Y20" s="73" t="str">
        <f t="shared" si="5"/>
        <v/>
      </c>
      <c r="Z20" s="23" t="str">
        <f t="shared" si="6"/>
        <v/>
      </c>
      <c r="AA20" s="23" t="b">
        <f>IF(H20&lt;&gt;"",H20&amp;COUNTIF(H16:H20,H20))</f>
        <v>0</v>
      </c>
      <c r="AB20" s="29" t="str">
        <f t="shared" si="7"/>
        <v/>
      </c>
      <c r="AC20" s="9" t="str">
        <f t="shared" si="8"/>
        <v/>
      </c>
      <c r="AD20" s="10" t="str">
        <f t="shared" si="9"/>
        <v/>
      </c>
      <c r="AE20" s="10" t="str">
        <f t="shared" si="10"/>
        <v/>
      </c>
      <c r="AF20" s="10" t="str">
        <f t="shared" si="11"/>
        <v/>
      </c>
      <c r="AG20" s="9" t="str">
        <f t="shared" si="12"/>
        <v/>
      </c>
      <c r="AH20" s="9"/>
      <c r="AI20" s="9" t="str">
        <f t="shared" si="13"/>
        <v/>
      </c>
      <c r="AJ20" s="30" t="str">
        <f t="shared" si="14"/>
        <v/>
      </c>
    </row>
    <row r="21" spans="1:36" ht="25.2" customHeight="1" x14ac:dyDescent="0.2">
      <c r="A21" s="76"/>
      <c r="B21" s="77" t="s">
        <v>45</v>
      </c>
      <c r="C21" s="5"/>
      <c r="D21" s="5"/>
      <c r="E21" s="5"/>
      <c r="F21" s="5"/>
      <c r="G21" s="5"/>
      <c r="H21" s="56"/>
      <c r="I21" s="97"/>
      <c r="J21" s="181"/>
      <c r="K21" s="98"/>
      <c r="L21" s="99"/>
      <c r="M21" s="188"/>
      <c r="N21" s="189"/>
      <c r="O21" s="189"/>
      <c r="P21" s="190"/>
      <c r="Q21" s="97"/>
      <c r="R21" s="181"/>
      <c r="S21" s="98"/>
      <c r="T21" s="99"/>
      <c r="U21" s="188"/>
      <c r="V21" s="189"/>
      <c r="W21" s="189"/>
      <c r="X21" s="190"/>
      <c r="Y21" s="73" t="str">
        <f t="shared" si="5"/>
        <v/>
      </c>
      <c r="Z21" s="23" t="str">
        <f t="shared" si="6"/>
        <v/>
      </c>
      <c r="AA21" s="23" t="b">
        <f>IF(H21&lt;&gt;"",H21&amp;COUNTIF(H16:H21,H21))</f>
        <v>0</v>
      </c>
      <c r="AB21" s="29" t="str">
        <f t="shared" si="7"/>
        <v/>
      </c>
      <c r="AC21" s="9" t="str">
        <f t="shared" si="8"/>
        <v/>
      </c>
      <c r="AD21" s="10" t="str">
        <f t="shared" si="9"/>
        <v/>
      </c>
      <c r="AE21" s="10" t="str">
        <f t="shared" si="10"/>
        <v/>
      </c>
      <c r="AF21" s="10" t="str">
        <f t="shared" si="11"/>
        <v/>
      </c>
      <c r="AG21" s="9" t="str">
        <f t="shared" si="12"/>
        <v/>
      </c>
      <c r="AH21" s="9"/>
      <c r="AI21" s="9" t="str">
        <f t="shared" si="13"/>
        <v/>
      </c>
      <c r="AJ21" s="30" t="str">
        <f t="shared" si="14"/>
        <v/>
      </c>
    </row>
    <row r="22" spans="1:36" ht="25.2" customHeight="1" x14ac:dyDescent="0.2">
      <c r="A22" s="76"/>
      <c r="B22" s="77" t="s">
        <v>46</v>
      </c>
      <c r="C22" s="5"/>
      <c r="D22" s="5"/>
      <c r="E22" s="5"/>
      <c r="F22" s="5"/>
      <c r="G22" s="5"/>
      <c r="H22" s="56"/>
      <c r="I22" s="97"/>
      <c r="J22" s="181"/>
      <c r="K22" s="98"/>
      <c r="L22" s="99"/>
      <c r="M22" s="188"/>
      <c r="N22" s="189"/>
      <c r="O22" s="189"/>
      <c r="P22" s="190"/>
      <c r="Q22" s="97"/>
      <c r="R22" s="181"/>
      <c r="S22" s="98"/>
      <c r="T22" s="99"/>
      <c r="U22" s="188"/>
      <c r="V22" s="189"/>
      <c r="W22" s="189"/>
      <c r="X22" s="190"/>
      <c r="Y22" s="73" t="str">
        <f t="shared" si="5"/>
        <v/>
      </c>
      <c r="Z22" s="23" t="str">
        <f t="shared" si="6"/>
        <v/>
      </c>
      <c r="AA22" s="23" t="b">
        <f>IF(H22&lt;&gt;"",H22&amp;COUNTIF(H16:H22,H22))</f>
        <v>0</v>
      </c>
      <c r="AB22" s="29" t="str">
        <f t="shared" si="7"/>
        <v/>
      </c>
      <c r="AC22" s="9" t="str">
        <f t="shared" si="8"/>
        <v/>
      </c>
      <c r="AD22" s="10" t="str">
        <f t="shared" si="9"/>
        <v/>
      </c>
      <c r="AE22" s="10" t="str">
        <f t="shared" si="10"/>
        <v/>
      </c>
      <c r="AF22" s="10" t="str">
        <f t="shared" si="11"/>
        <v/>
      </c>
      <c r="AG22" s="9" t="str">
        <f t="shared" si="12"/>
        <v/>
      </c>
      <c r="AH22" s="9"/>
      <c r="AI22" s="9" t="str">
        <f t="shared" si="13"/>
        <v/>
      </c>
      <c r="AJ22" s="30" t="str">
        <f t="shared" si="14"/>
        <v/>
      </c>
    </row>
    <row r="23" spans="1:36" ht="25.2" customHeight="1" x14ac:dyDescent="0.2">
      <c r="A23" s="76"/>
      <c r="B23" s="77" t="s">
        <v>47</v>
      </c>
      <c r="C23" s="5"/>
      <c r="D23" s="5"/>
      <c r="E23" s="5"/>
      <c r="F23" s="5"/>
      <c r="G23" s="5"/>
      <c r="H23" s="56"/>
      <c r="I23" s="97"/>
      <c r="J23" s="181"/>
      <c r="K23" s="98"/>
      <c r="L23" s="99"/>
      <c r="M23" s="188"/>
      <c r="N23" s="189"/>
      <c r="O23" s="189"/>
      <c r="P23" s="190"/>
      <c r="Q23" s="97"/>
      <c r="R23" s="181"/>
      <c r="S23" s="98"/>
      <c r="T23" s="99"/>
      <c r="U23" s="188"/>
      <c r="V23" s="189"/>
      <c r="W23" s="189"/>
      <c r="X23" s="190"/>
      <c r="Y23" s="73" t="str">
        <f t="shared" si="5"/>
        <v/>
      </c>
      <c r="Z23" s="23" t="str">
        <f t="shared" si="6"/>
        <v/>
      </c>
      <c r="AA23" s="23" t="b">
        <f>IF(H23&lt;&gt;"",H23&amp;COUNTIF(H16:H23,H23))</f>
        <v>0</v>
      </c>
      <c r="AB23" s="29" t="str">
        <f t="shared" si="7"/>
        <v/>
      </c>
      <c r="AC23" s="9" t="str">
        <f t="shared" si="8"/>
        <v/>
      </c>
      <c r="AD23" s="10" t="str">
        <f t="shared" si="9"/>
        <v/>
      </c>
      <c r="AE23" s="10" t="str">
        <f t="shared" si="10"/>
        <v/>
      </c>
      <c r="AF23" s="10" t="str">
        <f t="shared" si="11"/>
        <v/>
      </c>
      <c r="AG23" s="9" t="str">
        <f t="shared" si="12"/>
        <v/>
      </c>
      <c r="AH23" s="9"/>
      <c r="AI23" s="9" t="str">
        <f t="shared" si="13"/>
        <v/>
      </c>
      <c r="AJ23" s="30" t="str">
        <f t="shared" si="14"/>
        <v/>
      </c>
    </row>
    <row r="24" spans="1:36" ht="25.2" customHeight="1" x14ac:dyDescent="0.2">
      <c r="A24" s="76"/>
      <c r="B24" s="77" t="s">
        <v>48</v>
      </c>
      <c r="C24" s="5"/>
      <c r="D24" s="5"/>
      <c r="E24" s="5"/>
      <c r="F24" s="5"/>
      <c r="G24" s="5"/>
      <c r="H24" s="56"/>
      <c r="I24" s="97"/>
      <c r="J24" s="181"/>
      <c r="K24" s="98"/>
      <c r="L24" s="99"/>
      <c r="M24" s="188"/>
      <c r="N24" s="189"/>
      <c r="O24" s="189"/>
      <c r="P24" s="190"/>
      <c r="Q24" s="97"/>
      <c r="R24" s="181"/>
      <c r="S24" s="98"/>
      <c r="T24" s="99"/>
      <c r="U24" s="188"/>
      <c r="V24" s="189"/>
      <c r="W24" s="189"/>
      <c r="X24" s="190"/>
      <c r="Y24" s="73" t="str">
        <f t="shared" si="5"/>
        <v/>
      </c>
      <c r="Z24" s="23" t="str">
        <f t="shared" si="6"/>
        <v/>
      </c>
      <c r="AA24" s="23" t="b">
        <f>IF(H24&lt;&gt;"",H24&amp;COUNTIF(H16:H24,H24))</f>
        <v>0</v>
      </c>
      <c r="AB24" s="29" t="str">
        <f t="shared" si="7"/>
        <v/>
      </c>
      <c r="AC24" s="9" t="str">
        <f t="shared" si="8"/>
        <v/>
      </c>
      <c r="AD24" s="10" t="str">
        <f t="shared" si="9"/>
        <v/>
      </c>
      <c r="AE24" s="10" t="str">
        <f t="shared" si="10"/>
        <v/>
      </c>
      <c r="AF24" s="10" t="str">
        <f t="shared" si="11"/>
        <v/>
      </c>
      <c r="AG24" s="9" t="str">
        <f t="shared" si="12"/>
        <v/>
      </c>
      <c r="AH24" s="9"/>
      <c r="AI24" s="9" t="str">
        <f t="shared" si="13"/>
        <v/>
      </c>
      <c r="AJ24" s="30" t="str">
        <f t="shared" si="14"/>
        <v/>
      </c>
    </row>
    <row r="25" spans="1:36" ht="25.2" customHeight="1" x14ac:dyDescent="0.2">
      <c r="A25" s="76"/>
      <c r="B25" s="77" t="s">
        <v>49</v>
      </c>
      <c r="C25" s="5"/>
      <c r="D25" s="5"/>
      <c r="E25" s="5"/>
      <c r="F25" s="5"/>
      <c r="G25" s="5"/>
      <c r="H25" s="56"/>
      <c r="I25" s="97"/>
      <c r="J25" s="181"/>
      <c r="K25" s="98"/>
      <c r="L25" s="99"/>
      <c r="M25" s="188"/>
      <c r="N25" s="189"/>
      <c r="O25" s="189"/>
      <c r="P25" s="190"/>
      <c r="Q25" s="97"/>
      <c r="R25" s="181"/>
      <c r="S25" s="98"/>
      <c r="T25" s="99"/>
      <c r="U25" s="188"/>
      <c r="V25" s="189"/>
      <c r="W25" s="189"/>
      <c r="X25" s="190"/>
      <c r="Y25" s="73" t="str">
        <f t="shared" si="5"/>
        <v/>
      </c>
      <c r="Z25" s="23" t="str">
        <f t="shared" si="6"/>
        <v/>
      </c>
      <c r="AA25" s="23" t="b">
        <f>IF(H25&lt;&gt;"",H25&amp;COUNTIF(H16:H25,H25))</f>
        <v>0</v>
      </c>
      <c r="AB25" s="29" t="str">
        <f t="shared" si="7"/>
        <v/>
      </c>
      <c r="AC25" s="9" t="str">
        <f t="shared" si="8"/>
        <v/>
      </c>
      <c r="AD25" s="10" t="str">
        <f t="shared" si="9"/>
        <v/>
      </c>
      <c r="AE25" s="10" t="str">
        <f t="shared" si="10"/>
        <v/>
      </c>
      <c r="AF25" s="10" t="str">
        <f t="shared" si="11"/>
        <v/>
      </c>
      <c r="AG25" s="9" t="str">
        <f t="shared" si="12"/>
        <v/>
      </c>
      <c r="AH25" s="9"/>
      <c r="AI25" s="9" t="str">
        <f t="shared" si="13"/>
        <v/>
      </c>
      <c r="AJ25" s="30" t="str">
        <f t="shared" si="14"/>
        <v/>
      </c>
    </row>
    <row r="26" spans="1:36" ht="25.2" customHeight="1" x14ac:dyDescent="0.2">
      <c r="A26" s="76"/>
      <c r="B26" s="77" t="s">
        <v>50</v>
      </c>
      <c r="C26" s="5"/>
      <c r="D26" s="5"/>
      <c r="E26" s="5"/>
      <c r="F26" s="5"/>
      <c r="G26" s="5"/>
      <c r="H26" s="56"/>
      <c r="I26" s="97"/>
      <c r="J26" s="181"/>
      <c r="K26" s="98"/>
      <c r="L26" s="99"/>
      <c r="M26" s="188"/>
      <c r="N26" s="189"/>
      <c r="O26" s="189"/>
      <c r="P26" s="190"/>
      <c r="Q26" s="97"/>
      <c r="R26" s="181"/>
      <c r="S26" s="98"/>
      <c r="T26" s="99"/>
      <c r="U26" s="188"/>
      <c r="V26" s="189"/>
      <c r="W26" s="189"/>
      <c r="X26" s="190"/>
      <c r="Y26" s="73" t="str">
        <f t="shared" si="5"/>
        <v/>
      </c>
      <c r="Z26" s="23" t="str">
        <f t="shared" si="6"/>
        <v/>
      </c>
      <c r="AA26" s="23" t="b">
        <f>IF(H26&lt;&gt;"",H26&amp;COUNTIF(H16:H26,H26))</f>
        <v>0</v>
      </c>
      <c r="AB26" s="29" t="str">
        <f t="shared" si="7"/>
        <v/>
      </c>
      <c r="AC26" s="9" t="str">
        <f t="shared" si="8"/>
        <v/>
      </c>
      <c r="AD26" s="10" t="str">
        <f t="shared" si="9"/>
        <v/>
      </c>
      <c r="AE26" s="10" t="str">
        <f t="shared" si="10"/>
        <v/>
      </c>
      <c r="AF26" s="10" t="str">
        <f t="shared" si="11"/>
        <v/>
      </c>
      <c r="AG26" s="9" t="str">
        <f t="shared" si="12"/>
        <v/>
      </c>
      <c r="AH26" s="9"/>
      <c r="AI26" s="9" t="str">
        <f t="shared" si="13"/>
        <v/>
      </c>
      <c r="AJ26" s="30" t="str">
        <f t="shared" si="14"/>
        <v/>
      </c>
    </row>
    <row r="27" spans="1:36" ht="25.2" customHeight="1" x14ac:dyDescent="0.2">
      <c r="A27" s="76"/>
      <c r="B27" s="77" t="s">
        <v>51</v>
      </c>
      <c r="C27" s="5"/>
      <c r="D27" s="5"/>
      <c r="E27" s="5"/>
      <c r="F27" s="5"/>
      <c r="G27" s="5"/>
      <c r="H27" s="56"/>
      <c r="I27" s="97"/>
      <c r="J27" s="181"/>
      <c r="K27" s="98"/>
      <c r="L27" s="99"/>
      <c r="M27" s="188"/>
      <c r="N27" s="189"/>
      <c r="O27" s="189"/>
      <c r="P27" s="190"/>
      <c r="Q27" s="97"/>
      <c r="R27" s="181"/>
      <c r="S27" s="98"/>
      <c r="T27" s="99"/>
      <c r="U27" s="188"/>
      <c r="V27" s="189"/>
      <c r="W27" s="189"/>
      <c r="X27" s="190"/>
      <c r="Y27" s="73" t="str">
        <f t="shared" si="5"/>
        <v/>
      </c>
      <c r="Z27" s="23" t="str">
        <f t="shared" si="6"/>
        <v/>
      </c>
      <c r="AA27" s="23" t="b">
        <f>IF(H27&lt;&gt;"",H27&amp;COUNTIF(H16:H27,H27))</f>
        <v>0</v>
      </c>
      <c r="AB27" s="29" t="str">
        <f t="shared" si="7"/>
        <v/>
      </c>
      <c r="AC27" s="9" t="str">
        <f t="shared" si="8"/>
        <v/>
      </c>
      <c r="AD27" s="10" t="str">
        <f t="shared" si="9"/>
        <v/>
      </c>
      <c r="AE27" s="10" t="str">
        <f t="shared" si="10"/>
        <v/>
      </c>
      <c r="AF27" s="10" t="str">
        <f t="shared" si="11"/>
        <v/>
      </c>
      <c r="AG27" s="9" t="str">
        <f t="shared" si="12"/>
        <v/>
      </c>
      <c r="AH27" s="9"/>
      <c r="AI27" s="9" t="str">
        <f t="shared" si="13"/>
        <v/>
      </c>
      <c r="AJ27" s="30" t="str">
        <f t="shared" si="14"/>
        <v/>
      </c>
    </row>
    <row r="28" spans="1:36" ht="25.2" customHeight="1" x14ac:dyDescent="0.2">
      <c r="A28" s="76"/>
      <c r="B28" s="77" t="s">
        <v>52</v>
      </c>
      <c r="C28" s="5"/>
      <c r="D28" s="5"/>
      <c r="E28" s="5"/>
      <c r="F28" s="5"/>
      <c r="G28" s="5"/>
      <c r="H28" s="56"/>
      <c r="I28" s="97"/>
      <c r="J28" s="181"/>
      <c r="K28" s="98"/>
      <c r="L28" s="99"/>
      <c r="M28" s="188"/>
      <c r="N28" s="189"/>
      <c r="O28" s="189"/>
      <c r="P28" s="190"/>
      <c r="Q28" s="97"/>
      <c r="R28" s="181"/>
      <c r="S28" s="98"/>
      <c r="T28" s="99"/>
      <c r="U28" s="188"/>
      <c r="V28" s="189"/>
      <c r="W28" s="189"/>
      <c r="X28" s="190"/>
      <c r="Y28" s="73" t="str">
        <f t="shared" si="5"/>
        <v/>
      </c>
      <c r="Z28" s="23" t="str">
        <f t="shared" si="6"/>
        <v/>
      </c>
      <c r="AA28" s="23" t="b">
        <f>IF(H28&lt;&gt;"",H28&amp;COUNTIF(H16:H28,H28))</f>
        <v>0</v>
      </c>
      <c r="AB28" s="29" t="str">
        <f t="shared" si="7"/>
        <v/>
      </c>
      <c r="AC28" s="9" t="str">
        <f t="shared" si="8"/>
        <v/>
      </c>
      <c r="AD28" s="10" t="str">
        <f t="shared" si="9"/>
        <v/>
      </c>
      <c r="AE28" s="10" t="str">
        <f t="shared" si="10"/>
        <v/>
      </c>
      <c r="AF28" s="10" t="str">
        <f t="shared" si="11"/>
        <v/>
      </c>
      <c r="AG28" s="9" t="str">
        <f t="shared" si="12"/>
        <v/>
      </c>
      <c r="AH28" s="9"/>
      <c r="AI28" s="9" t="str">
        <f t="shared" si="13"/>
        <v/>
      </c>
      <c r="AJ28" s="30" t="str">
        <f t="shared" si="14"/>
        <v/>
      </c>
    </row>
    <row r="29" spans="1:36" ht="25.2" customHeight="1" x14ac:dyDescent="0.2">
      <c r="A29" s="76"/>
      <c r="B29" s="77" t="s">
        <v>53</v>
      </c>
      <c r="C29" s="5"/>
      <c r="D29" s="5"/>
      <c r="E29" s="5"/>
      <c r="F29" s="5"/>
      <c r="G29" s="5"/>
      <c r="H29" s="56"/>
      <c r="I29" s="97"/>
      <c r="J29" s="181"/>
      <c r="K29" s="98"/>
      <c r="L29" s="99"/>
      <c r="M29" s="188"/>
      <c r="N29" s="189"/>
      <c r="O29" s="189"/>
      <c r="P29" s="190"/>
      <c r="Q29" s="97"/>
      <c r="R29" s="181"/>
      <c r="S29" s="98"/>
      <c r="T29" s="99"/>
      <c r="U29" s="188"/>
      <c r="V29" s="189"/>
      <c r="W29" s="189"/>
      <c r="X29" s="190"/>
      <c r="Y29" s="73" t="str">
        <f t="shared" si="5"/>
        <v/>
      </c>
      <c r="Z29" s="23" t="str">
        <f t="shared" si="6"/>
        <v/>
      </c>
      <c r="AA29" s="23" t="b">
        <f>IF(H29&lt;&gt;"",H29&amp;COUNTIF(H16:H29,H29))</f>
        <v>0</v>
      </c>
      <c r="AB29" s="29" t="str">
        <f t="shared" si="7"/>
        <v/>
      </c>
      <c r="AC29" s="9" t="str">
        <f t="shared" si="8"/>
        <v/>
      </c>
      <c r="AD29" s="10" t="str">
        <f t="shared" si="9"/>
        <v/>
      </c>
      <c r="AE29" s="10" t="str">
        <f t="shared" si="10"/>
        <v/>
      </c>
      <c r="AF29" s="10" t="str">
        <f t="shared" si="11"/>
        <v/>
      </c>
      <c r="AG29" s="9" t="str">
        <f t="shared" si="12"/>
        <v/>
      </c>
      <c r="AH29" s="9"/>
      <c r="AI29" s="9" t="str">
        <f t="shared" si="13"/>
        <v/>
      </c>
      <c r="AJ29" s="30" t="str">
        <f t="shared" si="14"/>
        <v/>
      </c>
    </row>
    <row r="30" spans="1:36" ht="25.2" customHeight="1" x14ac:dyDescent="0.2">
      <c r="A30" s="76"/>
      <c r="B30" s="77" t="s">
        <v>54</v>
      </c>
      <c r="C30" s="5"/>
      <c r="D30" s="5"/>
      <c r="E30" s="5"/>
      <c r="F30" s="5"/>
      <c r="G30" s="5"/>
      <c r="H30" s="56"/>
      <c r="I30" s="97"/>
      <c r="J30" s="181"/>
      <c r="K30" s="98"/>
      <c r="L30" s="99"/>
      <c r="M30" s="188"/>
      <c r="N30" s="189"/>
      <c r="O30" s="189"/>
      <c r="P30" s="190"/>
      <c r="Q30" s="97"/>
      <c r="R30" s="181"/>
      <c r="S30" s="98"/>
      <c r="T30" s="99"/>
      <c r="U30" s="188"/>
      <c r="V30" s="189"/>
      <c r="W30" s="189"/>
      <c r="X30" s="190"/>
      <c r="Y30" s="73" t="str">
        <f t="shared" si="5"/>
        <v/>
      </c>
      <c r="Z30" s="23" t="str">
        <f t="shared" si="6"/>
        <v/>
      </c>
      <c r="AA30" s="23" t="b">
        <f>IF(H30&lt;&gt;"",H30&amp;COUNTIF(H16:H30,H30))</f>
        <v>0</v>
      </c>
      <c r="AB30" s="29" t="str">
        <f t="shared" si="7"/>
        <v/>
      </c>
      <c r="AC30" s="9" t="str">
        <f t="shared" si="8"/>
        <v/>
      </c>
      <c r="AD30" s="10" t="str">
        <f t="shared" si="9"/>
        <v/>
      </c>
      <c r="AE30" s="10" t="str">
        <f t="shared" si="10"/>
        <v/>
      </c>
      <c r="AF30" s="10" t="str">
        <f t="shared" si="11"/>
        <v/>
      </c>
      <c r="AG30" s="9" t="str">
        <f t="shared" si="12"/>
        <v/>
      </c>
      <c r="AH30" s="9"/>
      <c r="AI30" s="9" t="str">
        <f t="shared" si="13"/>
        <v/>
      </c>
      <c r="AJ30" s="30" t="str">
        <f t="shared" si="14"/>
        <v/>
      </c>
    </row>
    <row r="31" spans="1:36" ht="25.2" customHeight="1" x14ac:dyDescent="0.2">
      <c r="A31" s="76"/>
      <c r="B31" s="77" t="s">
        <v>55</v>
      </c>
      <c r="C31" s="5"/>
      <c r="D31" s="5"/>
      <c r="E31" s="5"/>
      <c r="F31" s="5"/>
      <c r="G31" s="5"/>
      <c r="H31" s="56"/>
      <c r="I31" s="97"/>
      <c r="J31" s="181"/>
      <c r="K31" s="98"/>
      <c r="L31" s="99"/>
      <c r="M31" s="188"/>
      <c r="N31" s="189"/>
      <c r="O31" s="189"/>
      <c r="P31" s="190"/>
      <c r="Q31" s="97"/>
      <c r="R31" s="181"/>
      <c r="S31" s="98"/>
      <c r="T31" s="99"/>
      <c r="U31" s="188"/>
      <c r="V31" s="189"/>
      <c r="W31" s="189"/>
      <c r="X31" s="190"/>
      <c r="Y31" s="73" t="str">
        <f t="shared" ref="Y31:Y39" si="15">IF(AC31="","",COUNTA(I31,Q31))</f>
        <v/>
      </c>
      <c r="Z31" s="23" t="str">
        <f t="shared" si="6"/>
        <v/>
      </c>
      <c r="AA31" s="23" t="b">
        <f>IF(H31&lt;&gt;"",H31&amp;COUNTIF(H16:H31,H31))</f>
        <v>0</v>
      </c>
      <c r="AB31" s="29" t="str">
        <f t="shared" si="7"/>
        <v/>
      </c>
      <c r="AC31" s="9" t="str">
        <f t="shared" si="8"/>
        <v/>
      </c>
      <c r="AD31" s="10" t="str">
        <f t="shared" si="9"/>
        <v/>
      </c>
      <c r="AE31" s="10" t="str">
        <f t="shared" si="10"/>
        <v/>
      </c>
      <c r="AF31" s="10" t="str">
        <f t="shared" si="11"/>
        <v/>
      </c>
      <c r="AG31" s="9" t="str">
        <f t="shared" si="12"/>
        <v/>
      </c>
      <c r="AH31" s="9"/>
      <c r="AI31" s="9" t="str">
        <f t="shared" si="13"/>
        <v/>
      </c>
      <c r="AJ31" s="30" t="str">
        <f t="shared" si="14"/>
        <v/>
      </c>
    </row>
    <row r="32" spans="1:36" ht="25.2" customHeight="1" x14ac:dyDescent="0.2">
      <c r="A32" s="76"/>
      <c r="B32" s="77" t="s">
        <v>56</v>
      </c>
      <c r="C32" s="5"/>
      <c r="D32" s="5"/>
      <c r="E32" s="5"/>
      <c r="F32" s="5"/>
      <c r="G32" s="5"/>
      <c r="H32" s="56"/>
      <c r="I32" s="97"/>
      <c r="J32" s="181"/>
      <c r="K32" s="98"/>
      <c r="L32" s="99"/>
      <c r="M32" s="188"/>
      <c r="N32" s="189"/>
      <c r="O32" s="189"/>
      <c r="P32" s="190"/>
      <c r="Q32" s="97"/>
      <c r="R32" s="181"/>
      <c r="S32" s="98"/>
      <c r="T32" s="99"/>
      <c r="U32" s="188"/>
      <c r="V32" s="189"/>
      <c r="W32" s="189"/>
      <c r="X32" s="190"/>
      <c r="Y32" s="73" t="str">
        <f t="shared" si="15"/>
        <v/>
      </c>
      <c r="Z32" s="23" t="str">
        <f t="shared" si="6"/>
        <v/>
      </c>
      <c r="AA32" s="23" t="b">
        <f>IF(H32&lt;&gt;"",H32&amp;COUNTIF(H16:H32,H32))</f>
        <v>0</v>
      </c>
      <c r="AB32" s="29" t="str">
        <f t="shared" si="7"/>
        <v/>
      </c>
      <c r="AC32" s="9" t="str">
        <f t="shared" si="8"/>
        <v/>
      </c>
      <c r="AD32" s="10" t="str">
        <f t="shared" si="9"/>
        <v/>
      </c>
      <c r="AE32" s="10" t="str">
        <f t="shared" si="10"/>
        <v/>
      </c>
      <c r="AF32" s="10" t="str">
        <f t="shared" si="11"/>
        <v/>
      </c>
      <c r="AG32" s="9" t="str">
        <f t="shared" si="12"/>
        <v/>
      </c>
      <c r="AH32" s="9"/>
      <c r="AI32" s="9" t="str">
        <f t="shared" si="13"/>
        <v/>
      </c>
      <c r="AJ32" s="30" t="str">
        <f t="shared" si="14"/>
        <v/>
      </c>
    </row>
    <row r="33" spans="1:37" ht="25.2" customHeight="1" x14ac:dyDescent="0.2">
      <c r="A33" s="76"/>
      <c r="B33" s="77" t="s">
        <v>82</v>
      </c>
      <c r="C33" s="5"/>
      <c r="D33" s="5"/>
      <c r="E33" s="5"/>
      <c r="F33" s="5"/>
      <c r="G33" s="5"/>
      <c r="H33" s="56"/>
      <c r="I33" s="97"/>
      <c r="J33" s="181"/>
      <c r="K33" s="98"/>
      <c r="L33" s="99"/>
      <c r="M33" s="188"/>
      <c r="N33" s="189"/>
      <c r="O33" s="189"/>
      <c r="P33" s="190"/>
      <c r="Q33" s="97"/>
      <c r="R33" s="181"/>
      <c r="S33" s="98"/>
      <c r="T33" s="99"/>
      <c r="U33" s="188"/>
      <c r="V33" s="189"/>
      <c r="W33" s="189"/>
      <c r="X33" s="190"/>
      <c r="Y33" s="73" t="str">
        <f t="shared" si="15"/>
        <v/>
      </c>
      <c r="Z33" s="23" t="str">
        <f t="shared" si="6"/>
        <v/>
      </c>
      <c r="AA33" s="23" t="b">
        <f>IF(H33&lt;&gt;"",H33&amp;COUNTIF(H16:H33,H33))</f>
        <v>0</v>
      </c>
      <c r="AB33" s="29" t="str">
        <f t="shared" si="7"/>
        <v/>
      </c>
      <c r="AC33" s="9" t="str">
        <f t="shared" si="8"/>
        <v/>
      </c>
      <c r="AD33" s="10" t="str">
        <f t="shared" si="9"/>
        <v/>
      </c>
      <c r="AE33" s="10" t="str">
        <f t="shared" si="10"/>
        <v/>
      </c>
      <c r="AF33" s="10" t="str">
        <f t="shared" si="11"/>
        <v/>
      </c>
      <c r="AG33" s="9" t="str">
        <f t="shared" si="12"/>
        <v/>
      </c>
      <c r="AH33" s="9"/>
      <c r="AI33" s="9" t="str">
        <f t="shared" si="13"/>
        <v/>
      </c>
      <c r="AJ33" s="30" t="str">
        <f t="shared" si="14"/>
        <v/>
      </c>
    </row>
    <row r="34" spans="1:37" ht="25.2" customHeight="1" x14ac:dyDescent="0.2">
      <c r="A34" s="76"/>
      <c r="B34" s="77" t="s">
        <v>83</v>
      </c>
      <c r="C34" s="5"/>
      <c r="D34" s="5"/>
      <c r="E34" s="5"/>
      <c r="F34" s="5"/>
      <c r="G34" s="5"/>
      <c r="H34" s="56"/>
      <c r="I34" s="97"/>
      <c r="J34" s="181"/>
      <c r="K34" s="98"/>
      <c r="L34" s="99"/>
      <c r="M34" s="188"/>
      <c r="N34" s="189"/>
      <c r="O34" s="189"/>
      <c r="P34" s="190"/>
      <c r="Q34" s="97"/>
      <c r="R34" s="181"/>
      <c r="S34" s="98"/>
      <c r="T34" s="99"/>
      <c r="U34" s="188"/>
      <c r="V34" s="189"/>
      <c r="W34" s="189"/>
      <c r="X34" s="190"/>
      <c r="Y34" s="73" t="str">
        <f t="shared" si="15"/>
        <v/>
      </c>
      <c r="Z34" s="23" t="str">
        <f t="shared" si="6"/>
        <v/>
      </c>
      <c r="AA34" s="23" t="b">
        <f>IF(H34&lt;&gt;"",H34&amp;COUNTIF(H16:H34,H34))</f>
        <v>0</v>
      </c>
      <c r="AB34" s="29" t="str">
        <f t="shared" si="7"/>
        <v/>
      </c>
      <c r="AC34" s="9" t="str">
        <f t="shared" si="8"/>
        <v/>
      </c>
      <c r="AD34" s="10" t="str">
        <f t="shared" si="9"/>
        <v/>
      </c>
      <c r="AE34" s="10" t="str">
        <f t="shared" si="10"/>
        <v/>
      </c>
      <c r="AF34" s="10" t="str">
        <f t="shared" si="11"/>
        <v/>
      </c>
      <c r="AG34" s="9" t="str">
        <f t="shared" si="12"/>
        <v/>
      </c>
      <c r="AH34" s="9"/>
      <c r="AI34" s="9" t="str">
        <f t="shared" si="13"/>
        <v/>
      </c>
      <c r="AJ34" s="30" t="str">
        <f t="shared" si="14"/>
        <v/>
      </c>
    </row>
    <row r="35" spans="1:37" ht="25.2" customHeight="1" x14ac:dyDescent="0.2">
      <c r="A35" s="76"/>
      <c r="B35" s="77" t="s">
        <v>1526</v>
      </c>
      <c r="C35" s="5"/>
      <c r="D35" s="5"/>
      <c r="E35" s="5"/>
      <c r="F35" s="5"/>
      <c r="G35" s="5"/>
      <c r="H35" s="56"/>
      <c r="I35" s="97"/>
      <c r="J35" s="181"/>
      <c r="K35" s="98"/>
      <c r="L35" s="99"/>
      <c r="M35" s="188"/>
      <c r="N35" s="189"/>
      <c r="O35" s="189"/>
      <c r="P35" s="190"/>
      <c r="Q35" s="97"/>
      <c r="R35" s="181"/>
      <c r="S35" s="98"/>
      <c r="T35" s="99"/>
      <c r="U35" s="188"/>
      <c r="V35" s="189"/>
      <c r="W35" s="189"/>
      <c r="X35" s="190"/>
      <c r="Y35" s="73" t="str">
        <f t="shared" si="15"/>
        <v/>
      </c>
      <c r="Z35" s="23" t="str">
        <f t="shared" ref="Z35:Z38" si="16">IF(Y35="","",VALUE(Y35&amp;G35))</f>
        <v/>
      </c>
      <c r="AA35" s="23" t="b">
        <f>IF(H35&lt;&gt;"",H35&amp;COUNTIF(H16:H35,H35))</f>
        <v>0</v>
      </c>
      <c r="AB35" s="29" t="str">
        <f t="shared" si="7"/>
        <v/>
      </c>
      <c r="AC35" s="9" t="str">
        <f t="shared" si="8"/>
        <v/>
      </c>
      <c r="AD35" s="10" t="str">
        <f t="shared" si="9"/>
        <v/>
      </c>
      <c r="AE35" s="10" t="str">
        <f t="shared" si="10"/>
        <v/>
      </c>
      <c r="AF35" s="10" t="str">
        <f t="shared" si="11"/>
        <v/>
      </c>
      <c r="AG35" s="9" t="str">
        <f t="shared" si="12"/>
        <v/>
      </c>
      <c r="AH35" s="9"/>
      <c r="AI35" s="9" t="str">
        <f t="shared" si="13"/>
        <v/>
      </c>
      <c r="AJ35" s="30" t="str">
        <f t="shared" si="14"/>
        <v/>
      </c>
    </row>
    <row r="36" spans="1:37" ht="25.2" customHeight="1" x14ac:dyDescent="0.2">
      <c r="A36" s="76"/>
      <c r="B36" s="77" t="s">
        <v>1527</v>
      </c>
      <c r="C36" s="5"/>
      <c r="D36" s="5"/>
      <c r="E36" s="5"/>
      <c r="F36" s="5"/>
      <c r="G36" s="5"/>
      <c r="H36" s="56"/>
      <c r="I36" s="97"/>
      <c r="J36" s="181"/>
      <c r="K36" s="98"/>
      <c r="L36" s="99"/>
      <c r="M36" s="188"/>
      <c r="N36" s="189"/>
      <c r="O36" s="189"/>
      <c r="P36" s="190"/>
      <c r="Q36" s="97"/>
      <c r="R36" s="181"/>
      <c r="S36" s="98"/>
      <c r="T36" s="99"/>
      <c r="U36" s="188"/>
      <c r="V36" s="189"/>
      <c r="W36" s="189"/>
      <c r="X36" s="190"/>
      <c r="Y36" s="73" t="str">
        <f t="shared" si="15"/>
        <v/>
      </c>
      <c r="Z36" s="23" t="str">
        <f t="shared" si="16"/>
        <v/>
      </c>
      <c r="AA36" s="23" t="b">
        <f>IF(H36&lt;&gt;"",H36&amp;COUNTIF(H16:H36,H36))</f>
        <v>0</v>
      </c>
      <c r="AB36" s="29" t="str">
        <f t="shared" si="7"/>
        <v/>
      </c>
      <c r="AC36" s="9" t="str">
        <f t="shared" si="8"/>
        <v/>
      </c>
      <c r="AD36" s="10" t="str">
        <f t="shared" si="9"/>
        <v/>
      </c>
      <c r="AE36" s="10" t="str">
        <f t="shared" si="10"/>
        <v/>
      </c>
      <c r="AF36" s="10" t="str">
        <f t="shared" si="11"/>
        <v/>
      </c>
      <c r="AG36" s="9" t="str">
        <f t="shared" si="12"/>
        <v/>
      </c>
      <c r="AH36" s="9"/>
      <c r="AI36" s="9" t="str">
        <f t="shared" si="13"/>
        <v/>
      </c>
      <c r="AJ36" s="30" t="str">
        <f t="shared" si="14"/>
        <v/>
      </c>
    </row>
    <row r="37" spans="1:37" ht="25.2" customHeight="1" x14ac:dyDescent="0.2">
      <c r="A37" s="76"/>
      <c r="B37" s="77" t="s">
        <v>1528</v>
      </c>
      <c r="C37" s="5"/>
      <c r="D37" s="5"/>
      <c r="E37" s="5"/>
      <c r="F37" s="5"/>
      <c r="G37" s="5"/>
      <c r="H37" s="56"/>
      <c r="I37" s="97"/>
      <c r="J37" s="181"/>
      <c r="K37" s="98"/>
      <c r="L37" s="99"/>
      <c r="M37" s="188"/>
      <c r="N37" s="189"/>
      <c r="O37" s="189"/>
      <c r="P37" s="190"/>
      <c r="Q37" s="97"/>
      <c r="R37" s="181"/>
      <c r="S37" s="98"/>
      <c r="T37" s="99"/>
      <c r="U37" s="188"/>
      <c r="V37" s="189"/>
      <c r="W37" s="189"/>
      <c r="X37" s="190"/>
      <c r="Y37" s="73" t="str">
        <f t="shared" si="15"/>
        <v/>
      </c>
      <c r="Z37" s="23" t="str">
        <f t="shared" si="16"/>
        <v/>
      </c>
      <c r="AA37" s="23" t="b">
        <f>IF(H37&lt;&gt;"",H37&amp;COUNTIF(H16:H37,H37))</f>
        <v>0</v>
      </c>
      <c r="AB37" s="29" t="str">
        <f t="shared" si="7"/>
        <v/>
      </c>
      <c r="AC37" s="9" t="str">
        <f t="shared" si="8"/>
        <v/>
      </c>
      <c r="AD37" s="10" t="str">
        <f t="shared" si="9"/>
        <v/>
      </c>
      <c r="AE37" s="10" t="str">
        <f t="shared" si="10"/>
        <v/>
      </c>
      <c r="AF37" s="10" t="str">
        <f t="shared" si="11"/>
        <v/>
      </c>
      <c r="AG37" s="9" t="str">
        <f t="shared" si="12"/>
        <v/>
      </c>
      <c r="AH37" s="9"/>
      <c r="AI37" s="9" t="str">
        <f t="shared" si="13"/>
        <v/>
      </c>
      <c r="AJ37" s="30" t="str">
        <f t="shared" si="14"/>
        <v/>
      </c>
    </row>
    <row r="38" spans="1:37" ht="25.2" customHeight="1" x14ac:dyDescent="0.2">
      <c r="A38" s="76"/>
      <c r="B38" s="77" t="s">
        <v>1529</v>
      </c>
      <c r="C38" s="5"/>
      <c r="D38" s="5"/>
      <c r="E38" s="5"/>
      <c r="F38" s="5"/>
      <c r="G38" s="5"/>
      <c r="H38" s="56"/>
      <c r="I38" s="97"/>
      <c r="J38" s="181"/>
      <c r="K38" s="98"/>
      <c r="L38" s="99"/>
      <c r="M38" s="188"/>
      <c r="N38" s="189"/>
      <c r="O38" s="189"/>
      <c r="P38" s="190"/>
      <c r="Q38" s="97"/>
      <c r="R38" s="181"/>
      <c r="S38" s="98"/>
      <c r="T38" s="99"/>
      <c r="U38" s="188"/>
      <c r="V38" s="189"/>
      <c r="W38" s="189"/>
      <c r="X38" s="190"/>
      <c r="Y38" s="73" t="str">
        <f t="shared" si="15"/>
        <v/>
      </c>
      <c r="Z38" s="23" t="str">
        <f t="shared" si="16"/>
        <v/>
      </c>
      <c r="AA38" s="23" t="b">
        <f>IF(H38&lt;&gt;"",H38&amp;COUNTIF(H16:H38,H38))</f>
        <v>0</v>
      </c>
      <c r="AB38" s="29" t="str">
        <f t="shared" si="7"/>
        <v/>
      </c>
      <c r="AC38" s="9" t="str">
        <f t="shared" si="8"/>
        <v/>
      </c>
      <c r="AD38" s="10" t="str">
        <f t="shared" si="9"/>
        <v/>
      </c>
      <c r="AE38" s="10" t="str">
        <f t="shared" si="10"/>
        <v/>
      </c>
      <c r="AF38" s="10" t="str">
        <f t="shared" si="11"/>
        <v/>
      </c>
      <c r="AG38" s="9" t="str">
        <f t="shared" si="12"/>
        <v/>
      </c>
      <c r="AH38" s="9"/>
      <c r="AI38" s="9" t="str">
        <f t="shared" si="13"/>
        <v/>
      </c>
      <c r="AJ38" s="30" t="str">
        <f t="shared" si="14"/>
        <v/>
      </c>
    </row>
    <row r="39" spans="1:37" ht="25.2" customHeight="1" thickBot="1" x14ac:dyDescent="0.25">
      <c r="A39" s="76"/>
      <c r="B39" s="77" t="s">
        <v>1530</v>
      </c>
      <c r="C39" s="5"/>
      <c r="D39" s="5"/>
      <c r="E39" s="5"/>
      <c r="F39" s="5"/>
      <c r="G39" s="5"/>
      <c r="H39" s="56"/>
      <c r="I39" s="97"/>
      <c r="J39" s="181"/>
      <c r="K39" s="98"/>
      <c r="L39" s="99"/>
      <c r="M39" s="188"/>
      <c r="N39" s="189"/>
      <c r="O39" s="189"/>
      <c r="P39" s="190"/>
      <c r="Q39" s="97"/>
      <c r="R39" s="181"/>
      <c r="S39" s="98"/>
      <c r="T39" s="99"/>
      <c r="U39" s="188"/>
      <c r="V39" s="189"/>
      <c r="W39" s="189"/>
      <c r="X39" s="190"/>
      <c r="Y39" s="73" t="str">
        <f t="shared" si="15"/>
        <v/>
      </c>
      <c r="Z39" s="23" t="str">
        <f t="shared" si="6"/>
        <v/>
      </c>
      <c r="AA39" s="23" t="b">
        <f>IF(H39&lt;&gt;"",H39&amp;COUNTIF(H16:H39,H39))</f>
        <v>0</v>
      </c>
      <c r="AB39" s="29" t="str">
        <f t="shared" si="7"/>
        <v/>
      </c>
      <c r="AC39" s="33" t="str">
        <f t="shared" si="8"/>
        <v/>
      </c>
      <c r="AD39" s="34" t="str">
        <f t="shared" si="9"/>
        <v/>
      </c>
      <c r="AE39" s="10" t="str">
        <f t="shared" si="10"/>
        <v/>
      </c>
      <c r="AF39" s="34" t="str">
        <f t="shared" si="11"/>
        <v/>
      </c>
      <c r="AG39" s="33" t="str">
        <f t="shared" si="12"/>
        <v/>
      </c>
      <c r="AH39" s="33"/>
      <c r="AI39" s="63" t="str">
        <f t="shared" si="13"/>
        <v/>
      </c>
      <c r="AJ39" s="64" t="str">
        <f t="shared" si="14"/>
        <v/>
      </c>
    </row>
    <row r="40" spans="1:37" ht="24.75" hidden="1" customHeight="1" x14ac:dyDescent="0.2">
      <c r="AB40" s="35" t="s">
        <v>71</v>
      </c>
      <c r="AC40" s="36" t="s">
        <v>72</v>
      </c>
      <c r="AD40" s="36" t="s">
        <v>73</v>
      </c>
      <c r="AE40" s="36" t="s">
        <v>74</v>
      </c>
      <c r="AF40" s="36">
        <v>1</v>
      </c>
      <c r="AG40" s="36">
        <v>2</v>
      </c>
      <c r="AH40" s="36">
        <v>3</v>
      </c>
      <c r="AI40" s="36">
        <v>4</v>
      </c>
      <c r="AJ40" s="36">
        <v>5</v>
      </c>
      <c r="AK40" s="37">
        <v>6</v>
      </c>
    </row>
    <row r="41" spans="1:37" ht="24.75" hidden="1" customHeight="1" thickBot="1" x14ac:dyDescent="0.25">
      <c r="AA41" s="3" t="s">
        <v>1587</v>
      </c>
      <c r="AB41" s="31" t="str">
        <f>IF(COUNTIF($H$16:$H$39,"A")&gt;=4,286000+$B$7,"")</f>
        <v/>
      </c>
      <c r="AC41" s="38" t="str">
        <f>IF(AB41="","",$F$7&amp;"A")</f>
        <v/>
      </c>
      <c r="AD41" s="38" t="str">
        <f>IF(AB41="","",$I$7&amp;AA41)</f>
        <v/>
      </c>
      <c r="AE41" s="38" t="str">
        <f>IF(AB41="","","00000")</f>
        <v/>
      </c>
      <c r="AF41" s="38" t="str">
        <f>IF(ISERROR(VLOOKUP($AA41&amp;AF$40,$AA$16:$AB$39,2,FALSE))=TRUE,"",VLOOKUP($AA41&amp;AF$40,$AA$16:$AB$39,2,FALSE))</f>
        <v/>
      </c>
      <c r="AG41" s="38" t="str">
        <f t="shared" ref="AG41:AK44" si="17">IF(ISERROR(VLOOKUP($AA41&amp;AG$40,$AA$16:$AB$39,2,FALSE))=TRUE,"",VLOOKUP($AA41&amp;AG$40,$AA$16:$AB$39,2,FALSE))</f>
        <v/>
      </c>
      <c r="AH41" s="38" t="str">
        <f t="shared" si="17"/>
        <v/>
      </c>
      <c r="AI41" s="38" t="str">
        <f t="shared" si="17"/>
        <v/>
      </c>
      <c r="AJ41" s="38" t="str">
        <f t="shared" si="17"/>
        <v/>
      </c>
      <c r="AK41" s="38" t="str">
        <f t="shared" si="17"/>
        <v/>
      </c>
    </row>
    <row r="42" spans="1:37" ht="13.8" hidden="1" thickBot="1" x14ac:dyDescent="0.25">
      <c r="A42" s="19" t="s">
        <v>89</v>
      </c>
      <c r="C42" s="19" t="s">
        <v>39</v>
      </c>
      <c r="D42" s="19" t="s">
        <v>59</v>
      </c>
      <c r="E42" s="62" t="s">
        <v>108</v>
      </c>
      <c r="F42" s="62" t="s">
        <v>108</v>
      </c>
      <c r="H42" s="45"/>
      <c r="I42" s="45"/>
      <c r="J42" s="45"/>
      <c r="AA42" s="3" t="s">
        <v>1588</v>
      </c>
      <c r="AB42" s="31" t="str">
        <f>IF(COUNTIF($H$16:$H$39,"B")&gt;=4,286000+$B$7,"")</f>
        <v/>
      </c>
      <c r="AC42" s="38" t="str">
        <f>IF(AB42="","",$F$7&amp;"B")</f>
        <v/>
      </c>
      <c r="AD42" s="38" t="str">
        <f t="shared" ref="AD42:AD44" si="18">IF(AB42="","",$I$7&amp;AA42)</f>
        <v/>
      </c>
      <c r="AE42" s="38" t="str">
        <f>IF(AB42="","","00000")</f>
        <v/>
      </c>
      <c r="AF42" s="38" t="str">
        <f t="shared" ref="AF42:AF44" si="19">IF(ISERROR(VLOOKUP($AA42&amp;AF$40,$AA$16:$AB$39,2,FALSE))=TRUE,"",VLOOKUP($AA42&amp;AF$40,$AA$16:$AB$39,2,FALSE))</f>
        <v/>
      </c>
      <c r="AG42" s="38" t="str">
        <f t="shared" si="17"/>
        <v/>
      </c>
      <c r="AH42" s="38" t="str">
        <f t="shared" si="17"/>
        <v/>
      </c>
      <c r="AI42" s="38" t="str">
        <f t="shared" si="17"/>
        <v/>
      </c>
      <c r="AJ42" s="38" t="str">
        <f t="shared" si="17"/>
        <v/>
      </c>
      <c r="AK42" s="38" t="str">
        <f t="shared" si="17"/>
        <v/>
      </c>
    </row>
    <row r="43" spans="1:37" ht="13.8" hidden="1" thickBot="1" x14ac:dyDescent="0.25">
      <c r="A43" s="109" t="s">
        <v>1587</v>
      </c>
      <c r="C43" s="51" t="s">
        <v>1137</v>
      </c>
      <c r="D43" s="61" t="s">
        <v>107</v>
      </c>
      <c r="E43" s="51">
        <v>10000000</v>
      </c>
      <c r="F43" s="51">
        <v>7</v>
      </c>
      <c r="H43" s="45"/>
      <c r="J43" s="92"/>
      <c r="K43" s="92"/>
      <c r="AA43" s="3" t="s">
        <v>1589</v>
      </c>
      <c r="AB43" s="31" t="str">
        <f>IF(COUNTIF($H$16:$H$39,"C")&gt;=4,286000+$B$7,"")</f>
        <v/>
      </c>
      <c r="AC43" s="38" t="str">
        <f>IF(AB43="","",$F$7&amp;"C")</f>
        <v/>
      </c>
      <c r="AD43" s="38" t="str">
        <f t="shared" si="18"/>
        <v/>
      </c>
      <c r="AE43" s="38" t="str">
        <f>IF(AB43="","","00000")</f>
        <v/>
      </c>
      <c r="AF43" s="38" t="str">
        <f t="shared" si="19"/>
        <v/>
      </c>
      <c r="AG43" s="38" t="str">
        <f t="shared" si="17"/>
        <v/>
      </c>
      <c r="AH43" s="38" t="str">
        <f t="shared" si="17"/>
        <v/>
      </c>
      <c r="AI43" s="38" t="str">
        <f t="shared" si="17"/>
        <v/>
      </c>
      <c r="AJ43" s="38" t="str">
        <f t="shared" si="17"/>
        <v/>
      </c>
      <c r="AK43" s="38" t="str">
        <f t="shared" si="17"/>
        <v/>
      </c>
    </row>
    <row r="44" spans="1:37" ht="13.8" hidden="1" thickBot="1" x14ac:dyDescent="0.25">
      <c r="A44" s="109" t="s">
        <v>1588</v>
      </c>
      <c r="C44" s="113" t="s">
        <v>535</v>
      </c>
      <c r="D44" s="114" t="s">
        <v>394</v>
      </c>
      <c r="E44" s="113">
        <v>100000</v>
      </c>
      <c r="F44" s="113">
        <v>5</v>
      </c>
      <c r="H44" s="45"/>
      <c r="J44" s="92"/>
      <c r="K44" s="92"/>
      <c r="AA44" s="3" t="s">
        <v>1590</v>
      </c>
      <c r="AB44" s="31" t="str">
        <f>IF(COUNTIF($H$16:$H$39,"D")&gt;=4,286000+$B$7,"")</f>
        <v/>
      </c>
      <c r="AC44" s="38" t="str">
        <f>IF(AB44="","",$F$7&amp;"D")</f>
        <v/>
      </c>
      <c r="AD44" s="38" t="str">
        <f t="shared" si="18"/>
        <v/>
      </c>
      <c r="AE44" s="38" t="str">
        <f>IF(AB44="","","00000")</f>
        <v/>
      </c>
      <c r="AF44" s="38" t="str">
        <f t="shared" si="19"/>
        <v/>
      </c>
      <c r="AG44" s="38" t="str">
        <f t="shared" si="17"/>
        <v/>
      </c>
      <c r="AH44" s="38" t="str">
        <f t="shared" si="17"/>
        <v/>
      </c>
      <c r="AI44" s="38" t="str">
        <f t="shared" si="17"/>
        <v/>
      </c>
      <c r="AJ44" s="38" t="str">
        <f t="shared" si="17"/>
        <v/>
      </c>
      <c r="AK44" s="38" t="str">
        <f t="shared" si="17"/>
        <v/>
      </c>
    </row>
    <row r="45" spans="1:37" hidden="1" x14ac:dyDescent="0.2">
      <c r="A45" s="109" t="s">
        <v>1589</v>
      </c>
      <c r="C45" s="52" t="s">
        <v>534</v>
      </c>
      <c r="D45" s="54" t="s">
        <v>360</v>
      </c>
      <c r="E45" s="52">
        <v>100000</v>
      </c>
      <c r="F45" s="52">
        <v>5</v>
      </c>
      <c r="H45" s="45"/>
      <c r="J45" s="92"/>
      <c r="K45" s="92"/>
    </row>
    <row r="46" spans="1:37" hidden="1" x14ac:dyDescent="0.2">
      <c r="A46" s="21" t="s">
        <v>1590</v>
      </c>
      <c r="H46" s="45"/>
      <c r="J46" s="92"/>
      <c r="K46" s="92"/>
    </row>
    <row r="47" spans="1:37" hidden="1" x14ac:dyDescent="0.2">
      <c r="A47" s="15"/>
      <c r="H47" s="45"/>
      <c r="J47" s="92"/>
      <c r="K47" s="92"/>
    </row>
    <row r="48" spans="1:37" hidden="1" x14ac:dyDescent="0.2">
      <c r="A48" s="19" t="s">
        <v>90</v>
      </c>
      <c r="H48" s="45"/>
      <c r="J48" s="92"/>
      <c r="K48" s="92"/>
    </row>
    <row r="49" spans="1:11" hidden="1" x14ac:dyDescent="0.2">
      <c r="A49" s="53">
        <v>25</v>
      </c>
      <c r="H49" s="45"/>
      <c r="J49" s="92"/>
      <c r="K49" s="92"/>
    </row>
    <row r="50" spans="1:11" hidden="1" x14ac:dyDescent="0.2">
      <c r="A50" s="54">
        <v>26</v>
      </c>
      <c r="C50" s="107" t="s">
        <v>359</v>
      </c>
      <c r="H50" s="45"/>
      <c r="J50" s="92"/>
      <c r="K50" s="92"/>
    </row>
    <row r="51" spans="1:11" hidden="1" x14ac:dyDescent="0.2">
      <c r="A51" s="15"/>
      <c r="C51" s="109">
        <v>0</v>
      </c>
      <c r="H51" s="45"/>
      <c r="J51" s="92"/>
      <c r="K51" s="92"/>
    </row>
    <row r="52" spans="1:11" hidden="1" x14ac:dyDescent="0.2">
      <c r="A52" s="55" t="s">
        <v>84</v>
      </c>
      <c r="C52" s="108">
        <v>1</v>
      </c>
      <c r="H52" s="45"/>
      <c r="J52" s="92"/>
      <c r="K52" s="92"/>
    </row>
    <row r="53" spans="1:11" hidden="1" x14ac:dyDescent="0.2">
      <c r="A53" s="20">
        <v>1</v>
      </c>
      <c r="H53" s="45"/>
      <c r="J53" s="92"/>
      <c r="K53" s="92"/>
    </row>
    <row r="54" spans="1:11" hidden="1" x14ac:dyDescent="0.2">
      <c r="A54" s="20">
        <v>2</v>
      </c>
      <c r="H54" s="45"/>
      <c r="J54" s="92"/>
      <c r="K54" s="92"/>
    </row>
    <row r="55" spans="1:11" hidden="1" x14ac:dyDescent="0.2">
      <c r="A55" s="20">
        <v>3</v>
      </c>
      <c r="H55" s="45"/>
      <c r="J55" s="92"/>
      <c r="K55" s="92"/>
    </row>
    <row r="56" spans="1:11" hidden="1" x14ac:dyDescent="0.2">
      <c r="A56" s="20">
        <v>4</v>
      </c>
      <c r="H56" s="45"/>
      <c r="J56" s="92"/>
      <c r="K56" s="92"/>
    </row>
    <row r="57" spans="1:11" hidden="1" x14ac:dyDescent="0.2">
      <c r="A57" s="20">
        <v>5</v>
      </c>
      <c r="H57" s="45"/>
      <c r="J57" s="92"/>
      <c r="K57" s="92"/>
    </row>
    <row r="58" spans="1:11" hidden="1" x14ac:dyDescent="0.2">
      <c r="A58" s="20">
        <v>6</v>
      </c>
      <c r="H58" s="45"/>
      <c r="J58" s="92"/>
      <c r="K58" s="92"/>
    </row>
    <row r="59" spans="1:11" hidden="1" x14ac:dyDescent="0.2">
      <c r="A59" s="20">
        <v>7</v>
      </c>
      <c r="H59" s="45"/>
      <c r="J59" s="92"/>
      <c r="K59" s="92"/>
    </row>
    <row r="60" spans="1:11" hidden="1" x14ac:dyDescent="0.2">
      <c r="A60" s="20">
        <v>8</v>
      </c>
      <c r="H60" s="45"/>
      <c r="J60" s="92"/>
      <c r="K60" s="92"/>
    </row>
    <row r="61" spans="1:11" hidden="1" x14ac:dyDescent="0.2">
      <c r="A61" s="20">
        <v>9</v>
      </c>
      <c r="H61" s="45"/>
      <c r="J61" s="92"/>
      <c r="K61" s="92"/>
    </row>
    <row r="62" spans="1:11" hidden="1" x14ac:dyDescent="0.2">
      <c r="A62" s="20">
        <v>10</v>
      </c>
      <c r="H62" s="45"/>
      <c r="J62" s="92"/>
      <c r="K62" s="92"/>
    </row>
    <row r="63" spans="1:11" hidden="1" x14ac:dyDescent="0.2">
      <c r="A63" s="20">
        <v>11</v>
      </c>
      <c r="H63" s="45"/>
      <c r="J63" s="92"/>
      <c r="K63" s="92"/>
    </row>
    <row r="64" spans="1:11" hidden="1" x14ac:dyDescent="0.2">
      <c r="A64" s="21">
        <v>12</v>
      </c>
      <c r="H64" s="45"/>
      <c r="J64" s="92"/>
      <c r="K64" s="92"/>
    </row>
    <row r="65" spans="1:11" hidden="1" x14ac:dyDescent="0.2">
      <c r="A65" s="15"/>
      <c r="H65" s="45"/>
      <c r="J65" s="92"/>
      <c r="K65" s="92"/>
    </row>
    <row r="66" spans="1:11" hidden="1" x14ac:dyDescent="0.2">
      <c r="A66" s="55" t="s">
        <v>85</v>
      </c>
      <c r="H66" s="45"/>
      <c r="J66" s="92"/>
      <c r="K66" s="92"/>
    </row>
    <row r="67" spans="1:11" hidden="1" x14ac:dyDescent="0.2">
      <c r="A67" s="20">
        <v>1</v>
      </c>
      <c r="H67" s="45"/>
      <c r="J67" s="92"/>
      <c r="K67" s="92"/>
    </row>
    <row r="68" spans="1:11" hidden="1" x14ac:dyDescent="0.2">
      <c r="A68" s="20">
        <v>2</v>
      </c>
      <c r="H68" s="45"/>
      <c r="J68" s="92"/>
      <c r="K68" s="92"/>
    </row>
    <row r="69" spans="1:11" hidden="1" x14ac:dyDescent="0.2">
      <c r="A69" s="20">
        <v>3</v>
      </c>
      <c r="H69" s="45"/>
      <c r="J69" s="92"/>
      <c r="K69" s="92"/>
    </row>
    <row r="70" spans="1:11" hidden="1" x14ac:dyDescent="0.2">
      <c r="A70" s="20">
        <v>4</v>
      </c>
      <c r="H70" s="45"/>
      <c r="J70" s="92"/>
      <c r="K70" s="92"/>
    </row>
    <row r="71" spans="1:11" hidden="1" x14ac:dyDescent="0.2">
      <c r="A71" s="20">
        <v>5</v>
      </c>
      <c r="H71" s="45"/>
      <c r="J71" s="92"/>
      <c r="K71" s="92"/>
    </row>
    <row r="72" spans="1:11" hidden="1" x14ac:dyDescent="0.2">
      <c r="A72" s="20">
        <v>6</v>
      </c>
      <c r="H72" s="45"/>
      <c r="J72" s="92"/>
      <c r="K72" s="92"/>
    </row>
    <row r="73" spans="1:11" hidden="1" x14ac:dyDescent="0.2">
      <c r="A73" s="20">
        <v>7</v>
      </c>
      <c r="H73" s="45"/>
      <c r="J73" s="92"/>
      <c r="K73" s="92"/>
    </row>
    <row r="74" spans="1:11" hidden="1" x14ac:dyDescent="0.2">
      <c r="A74" s="20">
        <v>8</v>
      </c>
      <c r="H74" s="45"/>
      <c r="J74" s="92"/>
      <c r="K74" s="92"/>
    </row>
    <row r="75" spans="1:11" hidden="1" x14ac:dyDescent="0.2">
      <c r="A75" s="20">
        <v>9</v>
      </c>
      <c r="H75" s="45"/>
      <c r="J75" s="92"/>
      <c r="K75" s="92"/>
    </row>
    <row r="76" spans="1:11" hidden="1" x14ac:dyDescent="0.2">
      <c r="A76" s="20">
        <v>10</v>
      </c>
      <c r="H76" s="45"/>
      <c r="J76" s="92"/>
      <c r="K76" s="92"/>
    </row>
    <row r="77" spans="1:11" hidden="1" x14ac:dyDescent="0.2">
      <c r="A77" s="20">
        <v>11</v>
      </c>
      <c r="H77" s="45"/>
      <c r="J77" s="92"/>
      <c r="K77" s="92"/>
    </row>
    <row r="78" spans="1:11" hidden="1" x14ac:dyDescent="0.2">
      <c r="A78" s="20">
        <v>12</v>
      </c>
      <c r="H78" s="45"/>
      <c r="J78" s="92"/>
      <c r="K78" s="92"/>
    </row>
    <row r="79" spans="1:11" hidden="1" x14ac:dyDescent="0.2">
      <c r="A79" s="20">
        <v>13</v>
      </c>
      <c r="H79" s="45"/>
      <c r="J79" s="92"/>
      <c r="K79" s="92"/>
    </row>
    <row r="80" spans="1:11" hidden="1" x14ac:dyDescent="0.2">
      <c r="A80" s="20">
        <v>14</v>
      </c>
      <c r="H80" s="45"/>
      <c r="J80" s="92"/>
      <c r="K80" s="92"/>
    </row>
    <row r="81" spans="1:11" hidden="1" x14ac:dyDescent="0.2">
      <c r="A81" s="20">
        <v>15</v>
      </c>
      <c r="H81" s="45"/>
      <c r="J81" s="92"/>
      <c r="K81" s="92"/>
    </row>
    <row r="82" spans="1:11" hidden="1" x14ac:dyDescent="0.2">
      <c r="A82" s="20">
        <v>16</v>
      </c>
      <c r="H82" s="45"/>
      <c r="J82" s="92"/>
      <c r="K82" s="92"/>
    </row>
    <row r="83" spans="1:11" hidden="1" x14ac:dyDescent="0.2">
      <c r="A83" s="20">
        <v>17</v>
      </c>
      <c r="H83" s="45"/>
      <c r="J83" s="92"/>
      <c r="K83" s="92"/>
    </row>
    <row r="84" spans="1:11" hidden="1" x14ac:dyDescent="0.2">
      <c r="A84" s="20">
        <v>18</v>
      </c>
      <c r="H84" s="45"/>
      <c r="J84" s="92"/>
      <c r="K84" s="92"/>
    </row>
    <row r="85" spans="1:11" hidden="1" x14ac:dyDescent="0.2">
      <c r="A85" s="20">
        <v>19</v>
      </c>
      <c r="H85" s="45"/>
      <c r="J85" s="92"/>
      <c r="K85" s="92"/>
    </row>
    <row r="86" spans="1:11" hidden="1" x14ac:dyDescent="0.2">
      <c r="A86" s="20">
        <v>20</v>
      </c>
      <c r="H86" s="45"/>
      <c r="J86" s="92"/>
      <c r="K86" s="92"/>
    </row>
    <row r="87" spans="1:11" hidden="1" x14ac:dyDescent="0.2">
      <c r="A87" s="20">
        <v>21</v>
      </c>
      <c r="H87" s="45"/>
      <c r="J87" s="92"/>
      <c r="K87" s="92"/>
    </row>
    <row r="88" spans="1:11" hidden="1" x14ac:dyDescent="0.2">
      <c r="A88" s="20">
        <v>22</v>
      </c>
      <c r="H88" s="45"/>
      <c r="J88" s="92"/>
      <c r="K88" s="92"/>
    </row>
    <row r="89" spans="1:11" hidden="1" x14ac:dyDescent="0.2">
      <c r="A89" s="20">
        <v>23</v>
      </c>
      <c r="H89" s="45"/>
      <c r="J89" s="92"/>
      <c r="K89" s="92"/>
    </row>
    <row r="90" spans="1:11" hidden="1" x14ac:dyDescent="0.2">
      <c r="A90" s="20">
        <v>24</v>
      </c>
      <c r="H90" s="45"/>
      <c r="J90" s="92"/>
      <c r="K90" s="92"/>
    </row>
    <row r="91" spans="1:11" hidden="1" x14ac:dyDescent="0.2">
      <c r="A91" s="20">
        <v>25</v>
      </c>
      <c r="H91" s="45"/>
      <c r="J91" s="92"/>
      <c r="K91" s="92"/>
    </row>
    <row r="92" spans="1:11" hidden="1" x14ac:dyDescent="0.2">
      <c r="A92" s="20">
        <v>26</v>
      </c>
      <c r="H92" s="45"/>
      <c r="J92" s="92"/>
      <c r="K92" s="92"/>
    </row>
    <row r="93" spans="1:11" hidden="1" x14ac:dyDescent="0.2">
      <c r="A93" s="20">
        <v>27</v>
      </c>
      <c r="H93" s="45"/>
      <c r="J93" s="92"/>
      <c r="K93" s="92"/>
    </row>
    <row r="94" spans="1:11" hidden="1" x14ac:dyDescent="0.2">
      <c r="A94" s="20">
        <v>28</v>
      </c>
      <c r="H94" s="45"/>
      <c r="J94" s="92"/>
      <c r="K94" s="92"/>
    </row>
    <row r="95" spans="1:11" hidden="1" x14ac:dyDescent="0.2">
      <c r="A95" s="20">
        <v>29</v>
      </c>
      <c r="H95" s="45"/>
      <c r="J95" s="92"/>
      <c r="K95" s="92"/>
    </row>
    <row r="96" spans="1:11" hidden="1" x14ac:dyDescent="0.2">
      <c r="A96" s="20">
        <v>30</v>
      </c>
      <c r="H96" s="45"/>
      <c r="J96" s="92"/>
      <c r="K96" s="92"/>
    </row>
    <row r="97" spans="1:11" hidden="1" x14ac:dyDescent="0.2">
      <c r="A97" s="21">
        <v>31</v>
      </c>
      <c r="H97" s="45"/>
      <c r="J97" s="92"/>
      <c r="K97" s="92"/>
    </row>
    <row r="98" spans="1:11" x14ac:dyDescent="0.2">
      <c r="H98" s="45"/>
      <c r="J98" s="92"/>
      <c r="K98" s="92"/>
    </row>
    <row r="99" spans="1:11" x14ac:dyDescent="0.2">
      <c r="H99" s="45"/>
      <c r="J99" s="92"/>
      <c r="K99" s="92"/>
    </row>
    <row r="100" spans="1:11" x14ac:dyDescent="0.2">
      <c r="H100" s="45"/>
      <c r="J100" s="92"/>
      <c r="K100" s="92"/>
    </row>
    <row r="101" spans="1:11" x14ac:dyDescent="0.2">
      <c r="H101" s="45"/>
      <c r="J101" s="92"/>
      <c r="K101" s="92"/>
    </row>
    <row r="102" spans="1:11" x14ac:dyDescent="0.2">
      <c r="H102" s="45"/>
      <c r="J102" s="92"/>
      <c r="K102" s="92"/>
    </row>
    <row r="103" spans="1:11" x14ac:dyDescent="0.2">
      <c r="H103" s="45"/>
      <c r="J103" s="92"/>
      <c r="K103" s="92"/>
    </row>
    <row r="104" spans="1:11" x14ac:dyDescent="0.2">
      <c r="H104" s="45"/>
      <c r="J104" s="92"/>
      <c r="K104" s="92"/>
    </row>
    <row r="105" spans="1:11" x14ac:dyDescent="0.2">
      <c r="H105" s="45"/>
      <c r="J105" s="92"/>
      <c r="K105" s="92"/>
    </row>
    <row r="106" spans="1:11" x14ac:dyDescent="0.2">
      <c r="H106" s="45"/>
      <c r="J106" s="92"/>
      <c r="K106" s="92"/>
    </row>
    <row r="107" spans="1:11" x14ac:dyDescent="0.2">
      <c r="H107" s="45"/>
      <c r="J107" s="92"/>
      <c r="K107" s="92"/>
    </row>
    <row r="108" spans="1:11" x14ac:dyDescent="0.2">
      <c r="H108" s="45"/>
      <c r="J108" s="92"/>
      <c r="K108" s="92"/>
    </row>
    <row r="109" spans="1:11" x14ac:dyDescent="0.2">
      <c r="H109" s="45"/>
      <c r="J109" s="92"/>
      <c r="K109" s="92"/>
    </row>
    <row r="110" spans="1:11" x14ac:dyDescent="0.2">
      <c r="H110" s="45"/>
      <c r="J110" s="92"/>
      <c r="K110" s="92"/>
    </row>
    <row r="111" spans="1:11" x14ac:dyDescent="0.2">
      <c r="H111" s="45"/>
      <c r="J111" s="92"/>
      <c r="K111" s="92"/>
    </row>
    <row r="112" spans="1:11" x14ac:dyDescent="0.2">
      <c r="H112" s="45"/>
      <c r="J112" s="92"/>
      <c r="K112" s="92"/>
    </row>
    <row r="113" spans="8:11" x14ac:dyDescent="0.2">
      <c r="H113" s="45"/>
      <c r="J113" s="92"/>
      <c r="K113" s="92"/>
    </row>
    <row r="114" spans="8:11" x14ac:dyDescent="0.2">
      <c r="H114" s="45"/>
      <c r="J114" s="92"/>
      <c r="K114" s="92"/>
    </row>
    <row r="115" spans="8:11" x14ac:dyDescent="0.2">
      <c r="H115" s="45"/>
      <c r="J115" s="92"/>
      <c r="K115" s="92"/>
    </row>
    <row r="116" spans="8:11" x14ac:dyDescent="0.2">
      <c r="H116" s="45"/>
      <c r="J116" s="92"/>
      <c r="K116" s="92"/>
    </row>
    <row r="117" spans="8:11" x14ac:dyDescent="0.2">
      <c r="H117" s="45"/>
      <c r="J117" s="92"/>
      <c r="K117" s="92"/>
    </row>
    <row r="118" spans="8:11" x14ac:dyDescent="0.2">
      <c r="H118" s="45"/>
      <c r="J118" s="92"/>
      <c r="K118" s="92"/>
    </row>
    <row r="119" spans="8:11" x14ac:dyDescent="0.2">
      <c r="H119" s="45"/>
      <c r="J119" s="92"/>
      <c r="K119" s="92"/>
    </row>
    <row r="120" spans="8:11" x14ac:dyDescent="0.2">
      <c r="H120" s="45"/>
      <c r="J120" s="92"/>
      <c r="K120" s="92"/>
    </row>
    <row r="121" spans="8:11" x14ac:dyDescent="0.2">
      <c r="H121" s="45"/>
      <c r="J121" s="92"/>
      <c r="K121" s="92"/>
    </row>
    <row r="122" spans="8:11" x14ac:dyDescent="0.2">
      <c r="H122" s="45"/>
      <c r="J122" s="92"/>
      <c r="K122" s="92"/>
    </row>
    <row r="123" spans="8:11" x14ac:dyDescent="0.2">
      <c r="H123" s="45"/>
      <c r="J123" s="92"/>
      <c r="K123" s="92"/>
    </row>
    <row r="124" spans="8:11" x14ac:dyDescent="0.2">
      <c r="H124" s="45"/>
      <c r="J124" s="92"/>
      <c r="K124" s="92"/>
    </row>
    <row r="125" spans="8:11" x14ac:dyDescent="0.2">
      <c r="H125" s="45"/>
      <c r="J125" s="92"/>
      <c r="K125" s="92"/>
    </row>
    <row r="126" spans="8:11" x14ac:dyDescent="0.2">
      <c r="H126" s="45"/>
      <c r="J126" s="92"/>
      <c r="K126" s="92"/>
    </row>
    <row r="127" spans="8:11" x14ac:dyDescent="0.2">
      <c r="H127" s="45"/>
      <c r="J127" s="92"/>
      <c r="K127" s="92"/>
    </row>
    <row r="128" spans="8:11" x14ac:dyDescent="0.2">
      <c r="H128" s="45"/>
      <c r="J128" s="92"/>
      <c r="K128" s="92"/>
    </row>
    <row r="129" spans="8:11" x14ac:dyDescent="0.2">
      <c r="H129" s="45"/>
      <c r="J129" s="92"/>
      <c r="K129" s="92"/>
    </row>
    <row r="130" spans="8:11" x14ac:dyDescent="0.2">
      <c r="H130" s="45"/>
      <c r="J130" s="92"/>
      <c r="K130" s="92"/>
    </row>
    <row r="131" spans="8:11" x14ac:dyDescent="0.2">
      <c r="H131" s="45"/>
      <c r="J131" s="92"/>
      <c r="K131" s="92"/>
    </row>
    <row r="132" spans="8:11" x14ac:dyDescent="0.2">
      <c r="H132" s="45"/>
      <c r="J132" s="92"/>
      <c r="K132" s="92"/>
    </row>
    <row r="133" spans="8:11" x14ac:dyDescent="0.2">
      <c r="H133" s="45"/>
      <c r="J133" s="92"/>
      <c r="K133" s="92"/>
    </row>
    <row r="134" spans="8:11" x14ac:dyDescent="0.2">
      <c r="H134" s="45"/>
      <c r="J134" s="92"/>
      <c r="K134" s="92"/>
    </row>
    <row r="135" spans="8:11" x14ac:dyDescent="0.2">
      <c r="H135" s="45"/>
      <c r="J135" s="92"/>
      <c r="K135" s="92"/>
    </row>
    <row r="136" spans="8:11" x14ac:dyDescent="0.2">
      <c r="H136" s="45"/>
      <c r="J136" s="92"/>
      <c r="K136" s="92"/>
    </row>
    <row r="137" spans="8:11" x14ac:dyDescent="0.2">
      <c r="H137" s="45"/>
      <c r="J137" s="92"/>
      <c r="K137" s="92"/>
    </row>
    <row r="138" spans="8:11" x14ac:dyDescent="0.2">
      <c r="H138" s="45"/>
      <c r="J138" s="92"/>
      <c r="K138" s="92"/>
    </row>
    <row r="139" spans="8:11" x14ac:dyDescent="0.2">
      <c r="H139" s="45"/>
      <c r="J139" s="92"/>
      <c r="K139" s="92"/>
    </row>
    <row r="140" spans="8:11" x14ac:dyDescent="0.2">
      <c r="H140" s="45"/>
      <c r="J140" s="92"/>
      <c r="K140" s="92"/>
    </row>
    <row r="141" spans="8:11" x14ac:dyDescent="0.2">
      <c r="H141" s="45"/>
      <c r="J141" s="92"/>
      <c r="K141" s="92"/>
    </row>
    <row r="142" spans="8:11" x14ac:dyDescent="0.2">
      <c r="H142" s="45"/>
      <c r="J142" s="92"/>
      <c r="K142" s="92"/>
    </row>
    <row r="143" spans="8:11" x14ac:dyDescent="0.2">
      <c r="H143" s="45"/>
      <c r="J143" s="92"/>
      <c r="K143" s="92"/>
    </row>
    <row r="144" spans="8:11" x14ac:dyDescent="0.2">
      <c r="H144" s="45"/>
      <c r="J144" s="92"/>
      <c r="K144" s="92"/>
    </row>
    <row r="145" spans="8:11" x14ac:dyDescent="0.2">
      <c r="H145" s="45"/>
      <c r="J145" s="92"/>
      <c r="K145" s="92"/>
    </row>
    <row r="146" spans="8:11" x14ac:dyDescent="0.2">
      <c r="H146" s="45"/>
      <c r="J146" s="92"/>
      <c r="K146" s="92"/>
    </row>
    <row r="147" spans="8:11" x14ac:dyDescent="0.2">
      <c r="H147" s="45"/>
      <c r="J147" s="92"/>
      <c r="K147" s="92"/>
    </row>
    <row r="148" spans="8:11" x14ac:dyDescent="0.2">
      <c r="H148" s="45"/>
      <c r="J148" s="92"/>
      <c r="K148" s="92"/>
    </row>
    <row r="149" spans="8:11" x14ac:dyDescent="0.2">
      <c r="H149" s="45"/>
      <c r="J149" s="92"/>
      <c r="K149" s="92"/>
    </row>
    <row r="150" spans="8:11" x14ac:dyDescent="0.2">
      <c r="H150" s="45"/>
      <c r="J150" s="92"/>
      <c r="K150" s="92"/>
    </row>
    <row r="151" spans="8:11" x14ac:dyDescent="0.2">
      <c r="H151" s="45"/>
      <c r="J151" s="92"/>
      <c r="K151" s="92"/>
    </row>
    <row r="152" spans="8:11" x14ac:dyDescent="0.2">
      <c r="H152" s="45"/>
      <c r="J152" s="92"/>
      <c r="K152" s="92"/>
    </row>
    <row r="153" spans="8:11" x14ac:dyDescent="0.2">
      <c r="H153" s="45"/>
      <c r="J153" s="92"/>
      <c r="K153" s="92"/>
    </row>
    <row r="154" spans="8:11" x14ac:dyDescent="0.2">
      <c r="H154" s="45"/>
      <c r="J154" s="92"/>
      <c r="K154" s="92"/>
    </row>
    <row r="155" spans="8:11" x14ac:dyDescent="0.2">
      <c r="H155" s="45"/>
      <c r="J155" s="92"/>
      <c r="K155" s="92"/>
    </row>
    <row r="156" spans="8:11" x14ac:dyDescent="0.2">
      <c r="H156" s="45"/>
      <c r="J156" s="92"/>
      <c r="K156" s="92"/>
    </row>
    <row r="157" spans="8:11" x14ac:dyDescent="0.2">
      <c r="H157" s="45"/>
      <c r="J157" s="92"/>
      <c r="K157" s="92"/>
    </row>
    <row r="158" spans="8:11" x14ac:dyDescent="0.2">
      <c r="H158" s="45"/>
      <c r="J158" s="92"/>
      <c r="K158" s="92"/>
    </row>
    <row r="159" spans="8:11" x14ac:dyDescent="0.2">
      <c r="H159" s="45"/>
      <c r="J159" s="92"/>
      <c r="K159" s="92"/>
    </row>
    <row r="160" spans="8:11" x14ac:dyDescent="0.2">
      <c r="H160" s="45"/>
      <c r="J160" s="92"/>
      <c r="K160" s="92"/>
    </row>
    <row r="161" spans="8:11" x14ac:dyDescent="0.2">
      <c r="H161" s="45"/>
      <c r="J161" s="92"/>
      <c r="K161" s="92"/>
    </row>
    <row r="162" spans="8:11" x14ac:dyDescent="0.2">
      <c r="H162" s="45"/>
      <c r="J162" s="92"/>
      <c r="K162" s="92"/>
    </row>
    <row r="163" spans="8:11" x14ac:dyDescent="0.2">
      <c r="H163" s="45"/>
      <c r="J163" s="92"/>
      <c r="K163" s="92"/>
    </row>
    <row r="164" spans="8:11" x14ac:dyDescent="0.2">
      <c r="H164" s="45"/>
      <c r="J164" s="92"/>
      <c r="K164" s="92"/>
    </row>
    <row r="165" spans="8:11" x14ac:dyDescent="0.2">
      <c r="H165" s="45"/>
      <c r="J165" s="92"/>
      <c r="K165" s="92"/>
    </row>
    <row r="166" spans="8:11" x14ac:dyDescent="0.2">
      <c r="H166" s="45"/>
      <c r="J166" s="92"/>
      <c r="K166" s="92"/>
    </row>
    <row r="167" spans="8:11" x14ac:dyDescent="0.2">
      <c r="H167" s="45"/>
      <c r="J167" s="92"/>
      <c r="K167" s="92"/>
    </row>
    <row r="168" spans="8:11" x14ac:dyDescent="0.2">
      <c r="H168" s="45"/>
      <c r="J168" s="92"/>
      <c r="K168" s="92"/>
    </row>
    <row r="169" spans="8:11" x14ac:dyDescent="0.2">
      <c r="H169" s="45"/>
      <c r="J169" s="92"/>
      <c r="K169" s="92"/>
    </row>
    <row r="170" spans="8:11" x14ac:dyDescent="0.2">
      <c r="H170" s="45"/>
      <c r="J170" s="92"/>
      <c r="K170" s="92"/>
    </row>
    <row r="171" spans="8:11" x14ac:dyDescent="0.2">
      <c r="H171" s="45"/>
      <c r="J171" s="92"/>
      <c r="K171" s="92"/>
    </row>
    <row r="172" spans="8:11" x14ac:dyDescent="0.2">
      <c r="H172" s="45"/>
      <c r="J172" s="92"/>
      <c r="K172" s="92"/>
    </row>
    <row r="173" spans="8:11" x14ac:dyDescent="0.2">
      <c r="H173" s="45"/>
      <c r="J173" s="92"/>
      <c r="K173" s="92"/>
    </row>
    <row r="174" spans="8:11" x14ac:dyDescent="0.2">
      <c r="H174" s="45"/>
      <c r="J174" s="92"/>
      <c r="K174" s="92"/>
    </row>
    <row r="175" spans="8:11" x14ac:dyDescent="0.2">
      <c r="H175" s="45"/>
      <c r="J175" s="92"/>
      <c r="K175" s="92"/>
    </row>
    <row r="176" spans="8:11" x14ac:dyDescent="0.2">
      <c r="H176" s="45"/>
      <c r="J176" s="92"/>
      <c r="K176" s="92"/>
    </row>
    <row r="177" spans="8:11" x14ac:dyDescent="0.2">
      <c r="H177" s="45"/>
      <c r="J177" s="92"/>
      <c r="K177" s="92"/>
    </row>
    <row r="178" spans="8:11" x14ac:dyDescent="0.2">
      <c r="H178" s="45"/>
      <c r="J178" s="92"/>
      <c r="K178" s="92"/>
    </row>
    <row r="179" spans="8:11" x14ac:dyDescent="0.2">
      <c r="H179" s="45"/>
      <c r="J179" s="92"/>
      <c r="K179" s="92"/>
    </row>
    <row r="180" spans="8:11" x14ac:dyDescent="0.2">
      <c r="H180" s="45"/>
      <c r="J180" s="92"/>
      <c r="K180" s="92"/>
    </row>
    <row r="181" spans="8:11" x14ac:dyDescent="0.2">
      <c r="H181" s="45"/>
      <c r="J181" s="92"/>
      <c r="K181" s="92"/>
    </row>
    <row r="182" spans="8:11" x14ac:dyDescent="0.2">
      <c r="H182" s="45"/>
      <c r="J182" s="92"/>
      <c r="K182" s="92"/>
    </row>
    <row r="183" spans="8:11" x14ac:dyDescent="0.2">
      <c r="H183" s="45"/>
      <c r="J183" s="92"/>
      <c r="K183" s="92"/>
    </row>
    <row r="184" spans="8:11" x14ac:dyDescent="0.2">
      <c r="H184" s="45"/>
      <c r="J184" s="92"/>
      <c r="K184" s="92"/>
    </row>
    <row r="185" spans="8:11" x14ac:dyDescent="0.2">
      <c r="H185" s="45"/>
      <c r="J185" s="92"/>
      <c r="K185" s="92"/>
    </row>
    <row r="186" spans="8:11" x14ac:dyDescent="0.2">
      <c r="H186" s="45"/>
      <c r="J186" s="92"/>
      <c r="K186" s="92"/>
    </row>
    <row r="187" spans="8:11" x14ac:dyDescent="0.2">
      <c r="H187" s="45"/>
      <c r="J187" s="92"/>
      <c r="K187" s="92"/>
    </row>
    <row r="188" spans="8:11" x14ac:dyDescent="0.2">
      <c r="H188" s="45"/>
      <c r="J188" s="92"/>
      <c r="K188" s="92"/>
    </row>
    <row r="189" spans="8:11" x14ac:dyDescent="0.2">
      <c r="H189" s="45"/>
      <c r="J189" s="92"/>
      <c r="K189" s="92"/>
    </row>
    <row r="190" spans="8:11" x14ac:dyDescent="0.2">
      <c r="H190" s="45"/>
      <c r="J190" s="92"/>
      <c r="K190" s="92"/>
    </row>
    <row r="191" spans="8:11" x14ac:dyDescent="0.2">
      <c r="H191" s="45"/>
      <c r="J191" s="92"/>
      <c r="K191" s="92"/>
    </row>
    <row r="192" spans="8:11" x14ac:dyDescent="0.2">
      <c r="H192" s="45"/>
      <c r="J192" s="92"/>
      <c r="K192" s="92"/>
    </row>
    <row r="193" spans="8:11" x14ac:dyDescent="0.2">
      <c r="H193" s="45"/>
      <c r="J193" s="92"/>
      <c r="K193" s="92"/>
    </row>
    <row r="194" spans="8:11" x14ac:dyDescent="0.2">
      <c r="H194" s="45"/>
      <c r="J194" s="92"/>
      <c r="K194" s="92"/>
    </row>
    <row r="195" spans="8:11" x14ac:dyDescent="0.2">
      <c r="H195" s="45"/>
      <c r="J195" s="92"/>
      <c r="K195" s="92"/>
    </row>
    <row r="196" spans="8:11" x14ac:dyDescent="0.2">
      <c r="H196" s="45"/>
      <c r="J196" s="92"/>
      <c r="K196" s="92"/>
    </row>
    <row r="197" spans="8:11" x14ac:dyDescent="0.2">
      <c r="H197" s="45"/>
      <c r="J197" s="92"/>
      <c r="K197" s="92"/>
    </row>
    <row r="198" spans="8:11" x14ac:dyDescent="0.2">
      <c r="H198" s="45"/>
      <c r="J198" s="92"/>
      <c r="K198" s="92"/>
    </row>
    <row r="199" spans="8:11" x14ac:dyDescent="0.2">
      <c r="H199" s="45"/>
      <c r="J199" s="92"/>
      <c r="K199" s="92"/>
    </row>
    <row r="200" spans="8:11" x14ac:dyDescent="0.2">
      <c r="H200" s="45"/>
      <c r="J200" s="92"/>
      <c r="K200" s="92"/>
    </row>
    <row r="201" spans="8:11" x14ac:dyDescent="0.2">
      <c r="H201" s="45"/>
      <c r="J201" s="92"/>
      <c r="K201" s="92"/>
    </row>
    <row r="202" spans="8:11" x14ac:dyDescent="0.2">
      <c r="H202" s="45"/>
      <c r="J202" s="92"/>
      <c r="K202" s="92"/>
    </row>
    <row r="203" spans="8:11" x14ac:dyDescent="0.2">
      <c r="H203" s="45"/>
      <c r="J203" s="92"/>
      <c r="K203" s="92"/>
    </row>
    <row r="204" spans="8:11" x14ac:dyDescent="0.2">
      <c r="H204" s="45"/>
      <c r="J204" s="92"/>
      <c r="K204" s="92"/>
    </row>
    <row r="205" spans="8:11" x14ac:dyDescent="0.2">
      <c r="H205" s="45"/>
      <c r="J205" s="92"/>
      <c r="K205" s="92"/>
    </row>
    <row r="206" spans="8:11" x14ac:dyDescent="0.2">
      <c r="H206" s="45"/>
      <c r="J206" s="92"/>
      <c r="K206" s="92"/>
    </row>
    <row r="207" spans="8:11" x14ac:dyDescent="0.2">
      <c r="H207" s="45"/>
      <c r="J207" s="92"/>
      <c r="K207" s="92"/>
    </row>
    <row r="208" spans="8:11" x14ac:dyDescent="0.2">
      <c r="H208" s="45"/>
      <c r="J208" s="92"/>
      <c r="K208" s="92"/>
    </row>
    <row r="209" spans="8:11" x14ac:dyDescent="0.2">
      <c r="H209" s="45"/>
      <c r="J209" s="92"/>
      <c r="K209" s="92"/>
    </row>
    <row r="210" spans="8:11" x14ac:dyDescent="0.2">
      <c r="H210" s="45"/>
      <c r="J210" s="92"/>
      <c r="K210" s="92"/>
    </row>
    <row r="211" spans="8:11" x14ac:dyDescent="0.2">
      <c r="H211" s="45"/>
      <c r="J211" s="92"/>
      <c r="K211" s="92"/>
    </row>
    <row r="212" spans="8:11" x14ac:dyDescent="0.2">
      <c r="H212" s="45"/>
      <c r="J212" s="92"/>
      <c r="K212" s="92"/>
    </row>
    <row r="213" spans="8:11" x14ac:dyDescent="0.2">
      <c r="H213" s="45"/>
      <c r="J213" s="92"/>
      <c r="K213" s="92"/>
    </row>
    <row r="214" spans="8:11" x14ac:dyDescent="0.2">
      <c r="H214" s="45"/>
      <c r="J214" s="92"/>
      <c r="K214" s="92"/>
    </row>
    <row r="215" spans="8:11" x14ac:dyDescent="0.2">
      <c r="H215" s="45"/>
      <c r="J215" s="92"/>
      <c r="K215" s="92"/>
    </row>
    <row r="216" spans="8:11" x14ac:dyDescent="0.2">
      <c r="H216" s="45"/>
      <c r="J216" s="92"/>
      <c r="K216" s="92"/>
    </row>
    <row r="217" spans="8:11" x14ac:dyDescent="0.2">
      <c r="H217" s="45"/>
      <c r="J217" s="92"/>
      <c r="K217" s="92"/>
    </row>
    <row r="218" spans="8:11" x14ac:dyDescent="0.2">
      <c r="H218" s="45"/>
      <c r="J218" s="92"/>
      <c r="K218" s="92"/>
    </row>
    <row r="219" spans="8:11" x14ac:dyDescent="0.2">
      <c r="H219" s="45"/>
      <c r="J219" s="92"/>
      <c r="K219" s="92"/>
    </row>
    <row r="220" spans="8:11" x14ac:dyDescent="0.2">
      <c r="H220" s="45"/>
      <c r="J220" s="92"/>
      <c r="K220" s="92"/>
    </row>
    <row r="221" spans="8:11" x14ac:dyDescent="0.2">
      <c r="H221" s="45"/>
      <c r="J221" s="92"/>
      <c r="K221" s="92"/>
    </row>
    <row r="222" spans="8:11" x14ac:dyDescent="0.2">
      <c r="H222" s="45"/>
      <c r="J222" s="92"/>
      <c r="K222" s="92"/>
    </row>
    <row r="223" spans="8:11" x14ac:dyDescent="0.2">
      <c r="H223" s="45"/>
      <c r="J223" s="92"/>
      <c r="K223" s="92"/>
    </row>
    <row r="224" spans="8:11" x14ac:dyDescent="0.2">
      <c r="H224" s="45"/>
      <c r="J224" s="92"/>
      <c r="K224" s="92"/>
    </row>
    <row r="225" spans="8:11" x14ac:dyDescent="0.2">
      <c r="H225" s="45"/>
      <c r="J225" s="92"/>
      <c r="K225" s="92"/>
    </row>
    <row r="226" spans="8:11" x14ac:dyDescent="0.2">
      <c r="H226" s="45"/>
      <c r="J226" s="92"/>
      <c r="K226" s="92"/>
    </row>
    <row r="227" spans="8:11" x14ac:dyDescent="0.2">
      <c r="H227" s="45"/>
      <c r="J227" s="92"/>
      <c r="K227" s="92"/>
    </row>
    <row r="228" spans="8:11" x14ac:dyDescent="0.2">
      <c r="H228" s="45"/>
      <c r="J228" s="92"/>
      <c r="K228" s="92"/>
    </row>
    <row r="229" spans="8:11" x14ac:dyDescent="0.2">
      <c r="H229" s="45"/>
      <c r="J229" s="92"/>
      <c r="K229" s="92"/>
    </row>
    <row r="230" spans="8:11" x14ac:dyDescent="0.2">
      <c r="H230" s="45"/>
      <c r="J230" s="92"/>
      <c r="K230" s="92"/>
    </row>
    <row r="231" spans="8:11" x14ac:dyDescent="0.2">
      <c r="H231" s="45"/>
      <c r="J231" s="92"/>
      <c r="K231" s="92"/>
    </row>
    <row r="232" spans="8:11" x14ac:dyDescent="0.2">
      <c r="H232" s="45"/>
      <c r="J232" s="92"/>
      <c r="K232" s="92"/>
    </row>
    <row r="233" spans="8:11" x14ac:dyDescent="0.2">
      <c r="H233" s="45"/>
      <c r="J233" s="92"/>
      <c r="K233" s="92"/>
    </row>
    <row r="234" spans="8:11" x14ac:dyDescent="0.2">
      <c r="H234" s="45"/>
      <c r="J234" s="92"/>
      <c r="K234" s="92"/>
    </row>
    <row r="235" spans="8:11" x14ac:dyDescent="0.2">
      <c r="H235" s="45"/>
      <c r="J235" s="92"/>
      <c r="K235" s="92"/>
    </row>
    <row r="236" spans="8:11" x14ac:dyDescent="0.2">
      <c r="H236" s="45"/>
      <c r="J236" s="92"/>
      <c r="K236" s="92"/>
    </row>
    <row r="237" spans="8:11" x14ac:dyDescent="0.2">
      <c r="H237" s="45"/>
      <c r="J237" s="92"/>
      <c r="K237" s="92"/>
    </row>
    <row r="238" spans="8:11" x14ac:dyDescent="0.2">
      <c r="H238" s="45"/>
      <c r="J238" s="92"/>
      <c r="K238" s="92"/>
    </row>
    <row r="239" spans="8:11" x14ac:dyDescent="0.2">
      <c r="H239" s="45"/>
      <c r="J239" s="92"/>
      <c r="K239" s="92"/>
    </row>
    <row r="240" spans="8:11" x14ac:dyDescent="0.2">
      <c r="H240" s="45"/>
      <c r="J240" s="92"/>
      <c r="K240" s="92"/>
    </row>
    <row r="241" spans="8:11" x14ac:dyDescent="0.2">
      <c r="H241" s="45"/>
      <c r="J241" s="92"/>
      <c r="K241" s="92"/>
    </row>
    <row r="242" spans="8:11" x14ac:dyDescent="0.2">
      <c r="H242" s="45"/>
      <c r="J242" s="92"/>
      <c r="K242" s="92"/>
    </row>
    <row r="243" spans="8:11" x14ac:dyDescent="0.2">
      <c r="H243" s="45"/>
      <c r="J243" s="92"/>
      <c r="K243" s="92"/>
    </row>
    <row r="244" spans="8:11" x14ac:dyDescent="0.2">
      <c r="H244" s="45"/>
      <c r="J244" s="92"/>
      <c r="K244" s="92"/>
    </row>
    <row r="245" spans="8:11" x14ac:dyDescent="0.2">
      <c r="H245" s="45"/>
      <c r="J245" s="92"/>
      <c r="K245" s="92"/>
    </row>
    <row r="246" spans="8:11" x14ac:dyDescent="0.2">
      <c r="H246" s="45"/>
      <c r="J246" s="92"/>
      <c r="K246" s="92"/>
    </row>
    <row r="247" spans="8:11" x14ac:dyDescent="0.2">
      <c r="H247" s="45"/>
      <c r="J247" s="92"/>
      <c r="K247" s="92"/>
    </row>
    <row r="248" spans="8:11" x14ac:dyDescent="0.2">
      <c r="H248" s="45"/>
      <c r="J248" s="92"/>
      <c r="K248" s="92"/>
    </row>
    <row r="249" spans="8:11" x14ac:dyDescent="0.2">
      <c r="H249" s="45"/>
      <c r="J249" s="92"/>
      <c r="K249" s="92"/>
    </row>
    <row r="250" spans="8:11" x14ac:dyDescent="0.2">
      <c r="H250" s="45"/>
      <c r="J250" s="92"/>
      <c r="K250" s="92"/>
    </row>
    <row r="251" spans="8:11" x14ac:dyDescent="0.2">
      <c r="H251" s="45"/>
      <c r="J251" s="92"/>
      <c r="K251" s="92"/>
    </row>
    <row r="252" spans="8:11" x14ac:dyDescent="0.2">
      <c r="H252" s="45"/>
      <c r="J252" s="92"/>
      <c r="K252" s="92"/>
    </row>
    <row r="253" spans="8:11" x14ac:dyDescent="0.2">
      <c r="H253" s="45"/>
      <c r="J253" s="92"/>
      <c r="K253" s="92"/>
    </row>
    <row r="254" spans="8:11" x14ac:dyDescent="0.2">
      <c r="H254" s="45"/>
      <c r="J254" s="92"/>
      <c r="K254" s="92"/>
    </row>
    <row r="255" spans="8:11" x14ac:dyDescent="0.2">
      <c r="H255" s="45"/>
      <c r="J255" s="92"/>
      <c r="K255" s="92"/>
    </row>
    <row r="256" spans="8:11" x14ac:dyDescent="0.2">
      <c r="H256" s="45"/>
      <c r="J256" s="92"/>
      <c r="K256" s="92"/>
    </row>
    <row r="257" spans="8:11" x14ac:dyDescent="0.2">
      <c r="H257" s="45"/>
      <c r="J257" s="92"/>
      <c r="K257" s="92"/>
    </row>
    <row r="258" spans="8:11" x14ac:dyDescent="0.2">
      <c r="H258" s="45"/>
      <c r="J258" s="92"/>
      <c r="K258" s="92"/>
    </row>
    <row r="259" spans="8:11" x14ac:dyDescent="0.2">
      <c r="H259" s="45"/>
      <c r="J259" s="92"/>
      <c r="K259" s="92"/>
    </row>
    <row r="260" spans="8:11" x14ac:dyDescent="0.2">
      <c r="H260" s="45"/>
      <c r="J260" s="92"/>
      <c r="K260" s="92"/>
    </row>
    <row r="261" spans="8:11" x14ac:dyDescent="0.2">
      <c r="H261" s="45"/>
      <c r="J261" s="92"/>
      <c r="K261" s="92"/>
    </row>
    <row r="262" spans="8:11" x14ac:dyDescent="0.2">
      <c r="H262" s="45"/>
      <c r="J262" s="92"/>
      <c r="K262" s="92"/>
    </row>
    <row r="263" spans="8:11" x14ac:dyDescent="0.2">
      <c r="H263" s="45"/>
      <c r="J263" s="92"/>
      <c r="K263" s="92"/>
    </row>
    <row r="264" spans="8:11" x14ac:dyDescent="0.2">
      <c r="H264" s="45"/>
      <c r="J264" s="92"/>
      <c r="K264" s="92"/>
    </row>
    <row r="265" spans="8:11" x14ac:dyDescent="0.2">
      <c r="H265" s="45"/>
      <c r="J265" s="92"/>
      <c r="K265" s="92"/>
    </row>
    <row r="266" spans="8:11" x14ac:dyDescent="0.2">
      <c r="H266" s="45"/>
      <c r="J266" s="92"/>
      <c r="K266" s="92"/>
    </row>
    <row r="267" spans="8:11" x14ac:dyDescent="0.2">
      <c r="H267" s="45"/>
      <c r="J267" s="92"/>
      <c r="K267" s="92"/>
    </row>
    <row r="268" spans="8:11" x14ac:dyDescent="0.2">
      <c r="H268" s="45"/>
      <c r="J268" s="92"/>
      <c r="K268" s="92"/>
    </row>
    <row r="269" spans="8:11" x14ac:dyDescent="0.2">
      <c r="H269" s="45"/>
      <c r="J269" s="92"/>
      <c r="K269" s="92"/>
    </row>
    <row r="270" spans="8:11" x14ac:dyDescent="0.2">
      <c r="H270" s="45"/>
      <c r="J270" s="92"/>
      <c r="K270" s="92"/>
    </row>
    <row r="271" spans="8:11" x14ac:dyDescent="0.2">
      <c r="H271" s="45"/>
      <c r="J271" s="92"/>
      <c r="K271" s="92"/>
    </row>
    <row r="272" spans="8:11" x14ac:dyDescent="0.2">
      <c r="H272" s="45"/>
      <c r="J272" s="92"/>
      <c r="K272" s="92"/>
    </row>
    <row r="273" spans="8:11" x14ac:dyDescent="0.2">
      <c r="H273" s="45"/>
      <c r="J273" s="92"/>
      <c r="K273" s="92"/>
    </row>
    <row r="274" spans="8:11" x14ac:dyDescent="0.2">
      <c r="H274" s="45"/>
      <c r="J274" s="92"/>
      <c r="K274" s="92"/>
    </row>
    <row r="275" spans="8:11" x14ac:dyDescent="0.2">
      <c r="H275" s="45"/>
      <c r="J275" s="92"/>
      <c r="K275" s="92"/>
    </row>
    <row r="276" spans="8:11" x14ac:dyDescent="0.2">
      <c r="H276" s="45"/>
      <c r="J276" s="92"/>
      <c r="K276" s="92"/>
    </row>
    <row r="277" spans="8:11" x14ac:dyDescent="0.2">
      <c r="H277" s="45"/>
      <c r="J277" s="92"/>
      <c r="K277" s="92"/>
    </row>
    <row r="278" spans="8:11" x14ac:dyDescent="0.2">
      <c r="H278" s="45"/>
      <c r="J278" s="92"/>
      <c r="K278" s="92"/>
    </row>
    <row r="279" spans="8:11" x14ac:dyDescent="0.2">
      <c r="H279" s="45"/>
      <c r="J279" s="92"/>
      <c r="K279" s="92"/>
    </row>
    <row r="280" spans="8:11" x14ac:dyDescent="0.2">
      <c r="H280" s="45"/>
      <c r="J280" s="92"/>
      <c r="K280" s="92"/>
    </row>
    <row r="281" spans="8:11" x14ac:dyDescent="0.2">
      <c r="H281" s="45"/>
      <c r="J281" s="92"/>
      <c r="K281" s="92"/>
    </row>
    <row r="282" spans="8:11" x14ac:dyDescent="0.2">
      <c r="H282" s="45"/>
      <c r="J282" s="92"/>
      <c r="K282" s="92"/>
    </row>
    <row r="283" spans="8:11" x14ac:dyDescent="0.2">
      <c r="H283" s="45"/>
      <c r="J283" s="92"/>
      <c r="K283" s="92"/>
    </row>
    <row r="284" spans="8:11" x14ac:dyDescent="0.2">
      <c r="H284" s="45"/>
      <c r="J284" s="92"/>
      <c r="K284" s="92"/>
    </row>
    <row r="285" spans="8:11" x14ac:dyDescent="0.2">
      <c r="H285" s="45"/>
      <c r="J285" s="92"/>
      <c r="K285" s="92"/>
    </row>
    <row r="286" spans="8:11" x14ac:dyDescent="0.2">
      <c r="H286" s="45"/>
      <c r="J286" s="92"/>
      <c r="K286" s="92"/>
    </row>
    <row r="287" spans="8:11" x14ac:dyDescent="0.2">
      <c r="H287" s="45"/>
      <c r="J287" s="92"/>
      <c r="K287" s="92"/>
    </row>
    <row r="288" spans="8:11" x14ac:dyDescent="0.2">
      <c r="H288" s="45"/>
      <c r="J288" s="92"/>
      <c r="K288" s="92"/>
    </row>
    <row r="289" spans="8:11" x14ac:dyDescent="0.2">
      <c r="H289" s="45"/>
      <c r="J289" s="92"/>
      <c r="K289" s="92"/>
    </row>
    <row r="290" spans="8:11" x14ac:dyDescent="0.2">
      <c r="H290" s="45"/>
      <c r="J290" s="92"/>
      <c r="K290" s="92"/>
    </row>
    <row r="291" spans="8:11" x14ac:dyDescent="0.2">
      <c r="H291" s="45"/>
      <c r="J291" s="92"/>
      <c r="K291" s="92"/>
    </row>
    <row r="292" spans="8:11" x14ac:dyDescent="0.2">
      <c r="H292" s="45"/>
      <c r="J292" s="92"/>
      <c r="K292" s="92"/>
    </row>
    <row r="293" spans="8:11" x14ac:dyDescent="0.2">
      <c r="H293" s="45"/>
      <c r="J293" s="92"/>
      <c r="K293" s="92"/>
    </row>
    <row r="294" spans="8:11" x14ac:dyDescent="0.2">
      <c r="H294" s="45"/>
      <c r="J294" s="92"/>
      <c r="K294" s="92"/>
    </row>
    <row r="295" spans="8:11" x14ac:dyDescent="0.2">
      <c r="H295" s="45"/>
      <c r="J295" s="92"/>
      <c r="K295" s="92"/>
    </row>
    <row r="296" spans="8:11" x14ac:dyDescent="0.2">
      <c r="H296" s="45"/>
      <c r="J296" s="92"/>
      <c r="K296" s="92"/>
    </row>
    <row r="297" spans="8:11" x14ac:dyDescent="0.2">
      <c r="H297" s="45"/>
      <c r="J297" s="92"/>
      <c r="K297" s="92"/>
    </row>
    <row r="298" spans="8:11" x14ac:dyDescent="0.2">
      <c r="H298" s="45"/>
      <c r="J298" s="92"/>
      <c r="K298" s="92"/>
    </row>
    <row r="299" spans="8:11" x14ac:dyDescent="0.2">
      <c r="H299" s="45"/>
      <c r="J299" s="92"/>
      <c r="K299" s="92"/>
    </row>
    <row r="300" spans="8:11" x14ac:dyDescent="0.2">
      <c r="H300" s="45"/>
      <c r="J300" s="92"/>
      <c r="K300" s="92"/>
    </row>
    <row r="301" spans="8:11" x14ac:dyDescent="0.2">
      <c r="H301" s="45"/>
      <c r="J301" s="92"/>
      <c r="K301" s="92"/>
    </row>
    <row r="302" spans="8:11" x14ac:dyDescent="0.2">
      <c r="H302" s="45"/>
      <c r="J302" s="92"/>
      <c r="K302" s="92"/>
    </row>
    <row r="303" spans="8:11" x14ac:dyDescent="0.2">
      <c r="H303" s="45"/>
      <c r="J303" s="92"/>
      <c r="K303" s="92"/>
    </row>
    <row r="304" spans="8:11" x14ac:dyDescent="0.2">
      <c r="H304" s="45"/>
      <c r="J304" s="92"/>
      <c r="K304" s="92"/>
    </row>
    <row r="305" spans="8:11" x14ac:dyDescent="0.2">
      <c r="H305" s="45"/>
      <c r="J305" s="92"/>
      <c r="K305" s="92"/>
    </row>
    <row r="306" spans="8:11" x14ac:dyDescent="0.2">
      <c r="H306" s="45"/>
      <c r="J306" s="92"/>
      <c r="K306" s="92"/>
    </row>
    <row r="307" spans="8:11" x14ac:dyDescent="0.2">
      <c r="H307" s="45"/>
      <c r="J307" s="92"/>
      <c r="K307" s="92"/>
    </row>
    <row r="308" spans="8:11" x14ac:dyDescent="0.2">
      <c r="H308" s="45"/>
      <c r="J308" s="92"/>
      <c r="K308" s="92"/>
    </row>
    <row r="309" spans="8:11" x14ac:dyDescent="0.2">
      <c r="H309" s="45"/>
      <c r="J309" s="92"/>
      <c r="K309" s="92"/>
    </row>
    <row r="310" spans="8:11" x14ac:dyDescent="0.2">
      <c r="H310" s="45"/>
      <c r="J310" s="92"/>
      <c r="K310" s="92"/>
    </row>
    <row r="311" spans="8:11" x14ac:dyDescent="0.2">
      <c r="H311" s="45"/>
      <c r="J311" s="92"/>
      <c r="K311" s="92"/>
    </row>
    <row r="312" spans="8:11" x14ac:dyDescent="0.2">
      <c r="H312" s="45"/>
      <c r="J312" s="92"/>
      <c r="K312" s="92"/>
    </row>
    <row r="313" spans="8:11" x14ac:dyDescent="0.2">
      <c r="H313" s="45"/>
      <c r="J313" s="92"/>
      <c r="K313" s="92"/>
    </row>
    <row r="314" spans="8:11" x14ac:dyDescent="0.2">
      <c r="H314" s="45"/>
      <c r="J314" s="92"/>
      <c r="K314" s="92"/>
    </row>
    <row r="315" spans="8:11" x14ac:dyDescent="0.2">
      <c r="H315" s="45"/>
      <c r="J315" s="92"/>
      <c r="K315" s="92"/>
    </row>
    <row r="316" spans="8:11" x14ac:dyDescent="0.2">
      <c r="H316" s="45"/>
      <c r="J316" s="92"/>
      <c r="K316" s="92"/>
    </row>
    <row r="317" spans="8:11" x14ac:dyDescent="0.2">
      <c r="H317" s="45"/>
      <c r="J317" s="92"/>
      <c r="K317" s="92"/>
    </row>
    <row r="318" spans="8:11" x14ac:dyDescent="0.2">
      <c r="H318" s="45"/>
      <c r="J318" s="92"/>
      <c r="K318" s="92"/>
    </row>
    <row r="319" spans="8:11" x14ac:dyDescent="0.2">
      <c r="H319" s="45"/>
      <c r="J319" s="92"/>
      <c r="K319" s="92"/>
    </row>
    <row r="320" spans="8:11" x14ac:dyDescent="0.2">
      <c r="H320" s="45"/>
      <c r="J320" s="92"/>
      <c r="K320" s="92"/>
    </row>
    <row r="321" spans="8:11" x14ac:dyDescent="0.2">
      <c r="H321" s="45"/>
      <c r="J321" s="92"/>
      <c r="K321" s="92"/>
    </row>
    <row r="322" spans="8:11" x14ac:dyDescent="0.2">
      <c r="H322" s="45"/>
      <c r="J322" s="92"/>
      <c r="K322" s="92"/>
    </row>
    <row r="323" spans="8:11" x14ac:dyDescent="0.2">
      <c r="H323" s="45"/>
      <c r="J323" s="92"/>
      <c r="K323" s="92"/>
    </row>
    <row r="324" spans="8:11" x14ac:dyDescent="0.2">
      <c r="H324" s="45"/>
      <c r="J324" s="92"/>
      <c r="K324" s="92"/>
    </row>
    <row r="325" spans="8:11" x14ac:dyDescent="0.2">
      <c r="H325" s="45"/>
      <c r="J325" s="92"/>
      <c r="K325" s="92"/>
    </row>
    <row r="326" spans="8:11" x14ac:dyDescent="0.2">
      <c r="H326" s="45"/>
      <c r="J326" s="92"/>
      <c r="K326" s="92"/>
    </row>
    <row r="327" spans="8:11" x14ac:dyDescent="0.2">
      <c r="H327" s="45"/>
      <c r="J327" s="92"/>
      <c r="K327" s="92"/>
    </row>
    <row r="328" spans="8:11" x14ac:dyDescent="0.2">
      <c r="H328" s="45"/>
      <c r="J328" s="92"/>
      <c r="K328" s="92"/>
    </row>
    <row r="329" spans="8:11" x14ac:dyDescent="0.2">
      <c r="H329" s="45"/>
      <c r="J329" s="92"/>
      <c r="K329" s="92"/>
    </row>
    <row r="330" spans="8:11" x14ac:dyDescent="0.2">
      <c r="H330" s="45"/>
      <c r="J330" s="92"/>
      <c r="K330" s="92"/>
    </row>
    <row r="331" spans="8:11" x14ac:dyDescent="0.2">
      <c r="H331" s="45"/>
      <c r="J331" s="92"/>
      <c r="K331" s="92"/>
    </row>
    <row r="332" spans="8:11" x14ac:dyDescent="0.2">
      <c r="H332" s="45"/>
      <c r="J332" s="92"/>
      <c r="K332" s="92"/>
    </row>
    <row r="333" spans="8:11" x14ac:dyDescent="0.2">
      <c r="H333" s="45"/>
      <c r="J333" s="92"/>
      <c r="K333" s="92"/>
    </row>
    <row r="334" spans="8:11" x14ac:dyDescent="0.2">
      <c r="H334" s="45"/>
      <c r="J334" s="92"/>
      <c r="K334" s="92"/>
    </row>
    <row r="335" spans="8:11" x14ac:dyDescent="0.2">
      <c r="H335" s="45"/>
      <c r="J335" s="92"/>
      <c r="K335" s="92"/>
    </row>
    <row r="336" spans="8:11" x14ac:dyDescent="0.2">
      <c r="H336" s="45"/>
      <c r="J336" s="92"/>
      <c r="K336" s="92"/>
    </row>
    <row r="337" spans="8:11" x14ac:dyDescent="0.2">
      <c r="H337" s="45"/>
      <c r="J337" s="92"/>
      <c r="K337" s="92"/>
    </row>
    <row r="338" spans="8:11" x14ac:dyDescent="0.2">
      <c r="H338" s="45"/>
      <c r="J338" s="92"/>
      <c r="K338" s="92"/>
    </row>
    <row r="339" spans="8:11" x14ac:dyDescent="0.2">
      <c r="H339" s="45"/>
      <c r="J339" s="92"/>
      <c r="K339" s="92"/>
    </row>
    <row r="340" spans="8:11" x14ac:dyDescent="0.2">
      <c r="H340" s="45"/>
      <c r="J340" s="92"/>
      <c r="K340" s="92"/>
    </row>
    <row r="341" spans="8:11" x14ac:dyDescent="0.2">
      <c r="H341" s="45"/>
      <c r="J341" s="92"/>
      <c r="K341" s="92"/>
    </row>
    <row r="342" spans="8:11" x14ac:dyDescent="0.2">
      <c r="H342" s="45"/>
      <c r="J342" s="92"/>
      <c r="K342" s="92"/>
    </row>
    <row r="343" spans="8:11" x14ac:dyDescent="0.2">
      <c r="H343" s="45"/>
      <c r="J343" s="92"/>
      <c r="K343" s="92"/>
    </row>
    <row r="344" spans="8:11" x14ac:dyDescent="0.2">
      <c r="H344" s="45"/>
      <c r="J344" s="92"/>
      <c r="K344" s="92"/>
    </row>
    <row r="345" spans="8:11" x14ac:dyDescent="0.2">
      <c r="H345" s="45"/>
      <c r="J345" s="92"/>
    </row>
    <row r="346" spans="8:11" x14ac:dyDescent="0.2">
      <c r="H346" s="45"/>
      <c r="J346" s="92"/>
    </row>
    <row r="347" spans="8:11" x14ac:dyDescent="0.2">
      <c r="H347" s="45"/>
      <c r="J347" s="92"/>
    </row>
    <row r="348" spans="8:11" x14ac:dyDescent="0.2">
      <c r="H348" s="45"/>
      <c r="J348" s="92"/>
    </row>
    <row r="349" spans="8:11" x14ac:dyDescent="0.2">
      <c r="H349" s="45"/>
      <c r="J349" s="92"/>
    </row>
    <row r="350" spans="8:11" x14ac:dyDescent="0.2">
      <c r="H350" s="45"/>
      <c r="J350" s="92"/>
    </row>
    <row r="351" spans="8:11" x14ac:dyDescent="0.2">
      <c r="H351" s="45"/>
      <c r="J351" s="92"/>
    </row>
    <row r="352" spans="8:11" x14ac:dyDescent="0.2">
      <c r="H352" s="45"/>
      <c r="J352" s="92"/>
    </row>
    <row r="353" spans="8:10" x14ac:dyDescent="0.2">
      <c r="H353" s="45"/>
      <c r="J353" s="92"/>
    </row>
    <row r="354" spans="8:10" x14ac:dyDescent="0.2">
      <c r="H354" s="45"/>
      <c r="J354" s="92"/>
    </row>
    <row r="355" spans="8:10" x14ac:dyDescent="0.2">
      <c r="H355" s="45"/>
      <c r="J355" s="92"/>
    </row>
    <row r="356" spans="8:10" x14ac:dyDescent="0.2">
      <c r="H356" s="45"/>
      <c r="J356" s="92"/>
    </row>
    <row r="357" spans="8:10" x14ac:dyDescent="0.2">
      <c r="H357" s="45"/>
      <c r="J357" s="92"/>
    </row>
    <row r="358" spans="8:10" x14ac:dyDescent="0.2">
      <c r="H358" s="45"/>
      <c r="J358" s="92"/>
    </row>
    <row r="359" spans="8:10" x14ac:dyDescent="0.2">
      <c r="H359" s="45"/>
      <c r="J359" s="92"/>
    </row>
    <row r="360" spans="8:10" x14ac:dyDescent="0.2">
      <c r="H360" s="45"/>
      <c r="J360" s="92"/>
    </row>
    <row r="361" spans="8:10" x14ac:dyDescent="0.2">
      <c r="H361" s="45"/>
      <c r="J361" s="92"/>
    </row>
    <row r="362" spans="8:10" x14ac:dyDescent="0.2">
      <c r="H362" s="45"/>
      <c r="J362" s="92"/>
    </row>
    <row r="363" spans="8:10" x14ac:dyDescent="0.2">
      <c r="H363" s="45"/>
      <c r="J363" s="92"/>
    </row>
    <row r="364" spans="8:10" x14ac:dyDescent="0.2">
      <c r="H364" s="45"/>
      <c r="J364" s="92"/>
    </row>
    <row r="365" spans="8:10" x14ac:dyDescent="0.2">
      <c r="H365" s="45"/>
      <c r="J365" s="92"/>
    </row>
    <row r="366" spans="8:10" x14ac:dyDescent="0.2">
      <c r="H366" s="45"/>
      <c r="J366" s="92"/>
    </row>
    <row r="367" spans="8:10" x14ac:dyDescent="0.2">
      <c r="H367" s="45"/>
      <c r="J367" s="92"/>
    </row>
    <row r="368" spans="8:10" x14ac:dyDescent="0.2">
      <c r="H368" s="45"/>
      <c r="J368" s="92"/>
    </row>
    <row r="369" spans="8:10" x14ac:dyDescent="0.2">
      <c r="H369" s="45"/>
      <c r="J369" s="92"/>
    </row>
    <row r="370" spans="8:10" x14ac:dyDescent="0.2">
      <c r="H370" s="45"/>
    </row>
  </sheetData>
  <sheetProtection sheet="1" selectLockedCells="1"/>
  <mergeCells count="45">
    <mergeCell ref="G14:G15"/>
    <mergeCell ref="A1:Y1"/>
    <mergeCell ref="A2:B3"/>
    <mergeCell ref="C2:D2"/>
    <mergeCell ref="L2:Y2"/>
    <mergeCell ref="C3:D3"/>
    <mergeCell ref="A4:B4"/>
    <mergeCell ref="C4:D4"/>
    <mergeCell ref="E4:Q4"/>
    <mergeCell ref="A5:Y5"/>
    <mergeCell ref="N6:Q6"/>
    <mergeCell ref="R6:U6"/>
    <mergeCell ref="V6:X6"/>
    <mergeCell ref="B7:C7"/>
    <mergeCell ref="D7:E7"/>
    <mergeCell ref="F7:H7"/>
    <mergeCell ref="I7:J7"/>
    <mergeCell ref="K7:M7"/>
    <mergeCell ref="N7:Q7"/>
    <mergeCell ref="R7:U7"/>
    <mergeCell ref="V7:X7"/>
    <mergeCell ref="R11:T11"/>
    <mergeCell ref="N8:Q8"/>
    <mergeCell ref="R8:U8"/>
    <mergeCell ref="B9:C9"/>
    <mergeCell ref="D9:E9"/>
    <mergeCell ref="F9:M9"/>
    <mergeCell ref="N9:Q9"/>
    <mergeCell ref="R9:U9"/>
    <mergeCell ref="A14:C14"/>
    <mergeCell ref="I14:P14"/>
    <mergeCell ref="Q14:X14"/>
    <mergeCell ref="W11:X11"/>
    <mergeCell ref="B12:C12"/>
    <mergeCell ref="E12:G12"/>
    <mergeCell ref="H12:I12"/>
    <mergeCell ref="J12:M12"/>
    <mergeCell ref="N12:Q12"/>
    <mergeCell ref="R12:T12"/>
    <mergeCell ref="V12:Y12"/>
    <mergeCell ref="B11:D11"/>
    <mergeCell ref="E11:G11"/>
    <mergeCell ref="H11:I11"/>
    <mergeCell ref="J11:M11"/>
    <mergeCell ref="N11:Q11"/>
  </mergeCells>
  <phoneticPr fontId="2"/>
  <conditionalFormatting sqref="F7 N7 R7 B9 D9 F9 N9 R9 W11 U11:U12 D12">
    <cfRule type="expression" dxfId="1" priority="4" stopIfTrue="1">
      <formula>IF(B7="",TRUE,FALSE)</formula>
    </cfRule>
  </conditionalFormatting>
  <conditionalFormatting sqref="I16:I39 Q16:Q39">
    <cfRule type="expression" dxfId="0" priority="5" stopIfTrue="1">
      <formula>IF(AND(I16="",#REF!=""),TRUE,FALSE)</formula>
    </cfRule>
  </conditionalFormatting>
  <dataValidations xWindow="614" yWindow="412" count="12">
    <dataValidation type="whole" imeMode="halfAlpha" allowBlank="1" showInputMessage="1" showErrorMessage="1" sqref="B9:C9" xr:uid="{C20D399A-06C8-4FE7-934C-CA1E3A3AFF60}">
      <formula1>1000000</formula1>
      <formula2>9999999</formula2>
    </dataValidation>
    <dataValidation type="list" imeMode="off" allowBlank="1" showInputMessage="1" showErrorMessage="1" sqref="N16:N39 V16:V39" xr:uid="{1DD10ED9-81CC-4387-8C9A-3FEAD05F171A}">
      <formula1>$A$49:$A$50</formula1>
    </dataValidation>
    <dataValidation type="list" imeMode="off" allowBlank="1" showInputMessage="1" showErrorMessage="1" sqref="O16:O39 W16:W39" xr:uid="{C28BC156-CA06-4DBE-A59E-2506C204D5C5}">
      <formula1>$A$53:$A$64</formula1>
    </dataValidation>
    <dataValidation type="list" imeMode="off" allowBlank="1" showInputMessage="1" showErrorMessage="1" sqref="P16:P39 X16:X39" xr:uid="{61B21175-ED05-4042-851A-0DA496FB9D79}">
      <formula1>$A$67:$A$97</formula1>
    </dataValidation>
    <dataValidation type="textLength" imeMode="off" allowBlank="1" showInputMessage="1" showErrorMessage="1" sqref="J16:L39 R16:T39" xr:uid="{6A1ED61E-8F4D-476E-BF46-0C0A34A2D544}">
      <formula1>1</formula1>
      <formula2>2</formula2>
    </dataValidation>
    <dataValidation type="list" imeMode="disabled" allowBlank="1" showInputMessage="1" showErrorMessage="1" sqref="H16:H39" xr:uid="{795522BC-07E3-4ACF-8D05-3E6E93E78ABE}">
      <formula1>$A$43:$A$46</formula1>
    </dataValidation>
    <dataValidation type="list" imeMode="off" allowBlank="1" showInputMessage="1" showErrorMessage="1" promptTitle="種目" prompt="▼をクリックし種目選択" sqref="A27:A39" xr:uid="{714B5DEA-72B2-4809-B2D9-662F24F3DFCE}">
      <formula1>$A$46:$A$51</formula1>
    </dataValidation>
    <dataValidation imeMode="off" allowBlank="1" showInputMessage="1" showErrorMessage="1" sqref="N9 R9 B16:B39" xr:uid="{A8AFEE3A-A43B-4471-8441-3947EB441600}"/>
    <dataValidation imeMode="halfKatakana" allowBlank="1" showInputMessage="1" showErrorMessage="1" sqref="I7 E16:F39" xr:uid="{2F5B8864-BAD3-4339-9F8D-4C488F326C9B}"/>
    <dataValidation imeMode="hiragana" allowBlank="1" showInputMessage="1" showErrorMessage="1" sqref="R13 D12 J13 N7 F9 D9 R11 R7 B12 M16:M39 E11:F12 U16:U39 C16:D39 H11" xr:uid="{52D8FFAD-C66B-4406-A974-253243C60625}"/>
    <dataValidation type="list" allowBlank="1" showInputMessage="1" showErrorMessage="1" sqref="I16:I39 Q16:Q39" xr:uid="{FD6EB9DE-80AD-4CF3-A86C-9B3170E3F0AA}">
      <formula1>$C$43:$C$45</formula1>
    </dataValidation>
    <dataValidation type="whole" imeMode="off" allowBlank="1" showInputMessage="1" showErrorMessage="1" sqref="G16:G39" xr:uid="{C0E0D87E-1910-45E3-9108-560B8D396985}">
      <formula1>5</formula1>
      <formula2>6</formula2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50" fitToHeight="2" orientation="landscape" r:id="rId1"/>
  <headerFooter alignWithMargins="0"/>
  <rowBreaks count="1" manualBreakCount="1">
    <brk id="35" max="24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注意事項</vt:lpstr>
      <vt:lpstr>男子推薦者</vt:lpstr>
      <vt:lpstr>女子推薦者</vt:lpstr>
      <vt:lpstr>男子申込</vt:lpstr>
      <vt:lpstr>女子申込</vt:lpstr>
      <vt:lpstr>女子申込!Print_Area</vt:lpstr>
      <vt:lpstr>女子推薦者!Print_Area</vt:lpstr>
      <vt:lpstr>男子申込!Print_Area</vt:lpstr>
      <vt:lpstr>男子推薦者!Print_Area</vt:lpstr>
      <vt:lpstr>女子申込!Print_Titles</vt:lpstr>
      <vt:lpstr>男子申込!Print_Titles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兵庫県立加古川北高等学校</dc:creator>
  <cp:lastModifiedBy>保孝 大塚</cp:lastModifiedBy>
  <cp:lastPrinted>2026-03-02T12:32:03Z</cp:lastPrinted>
  <dcterms:created xsi:type="dcterms:W3CDTF">2009-02-12T23:40:28Z</dcterms:created>
  <dcterms:modified xsi:type="dcterms:W3CDTF">2026-03-04T00:36:20Z</dcterms:modified>
</cp:coreProperties>
</file>