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6\hyo\"/>
    </mc:Choice>
  </mc:AlternateContent>
  <xr:revisionPtr revIDLastSave="0" documentId="13_ncr:1_{87357101-D9C0-4239-8BDF-0440966D04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Sheet1!$A$1:$AG$135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1" l="1"/>
  <c r="A1" i="3"/>
  <c r="W7" i="1"/>
  <c r="W6" i="1"/>
  <c r="W5" i="1"/>
  <c r="B172" i="1"/>
  <c r="B173" i="1"/>
  <c r="B174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7" i="1"/>
  <c r="AH16" i="1"/>
  <c r="R139" i="1" l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138" i="1"/>
  <c r="B4" i="3" l="1"/>
  <c r="H4" i="3" s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A123" i="3" s="1"/>
  <c r="B124" i="3"/>
  <c r="A124" i="3" s="1"/>
  <c r="B3" i="3"/>
  <c r="H3" i="3" s="1"/>
  <c r="H122" i="3" l="1"/>
  <c r="A122" i="3"/>
  <c r="H102" i="3"/>
  <c r="A102" i="3"/>
  <c r="H90" i="3"/>
  <c r="A90" i="3"/>
  <c r="H74" i="3"/>
  <c r="A74" i="3"/>
  <c r="H58" i="3"/>
  <c r="A58" i="3"/>
  <c r="H42" i="3"/>
  <c r="A42" i="3"/>
  <c r="H30" i="3"/>
  <c r="A30" i="3"/>
  <c r="H121" i="3"/>
  <c r="A121" i="3"/>
  <c r="H109" i="3"/>
  <c r="A109" i="3"/>
  <c r="H101" i="3"/>
  <c r="A101" i="3"/>
  <c r="H97" i="3"/>
  <c r="A97" i="3"/>
  <c r="H93" i="3"/>
  <c r="A93" i="3"/>
  <c r="H89" i="3"/>
  <c r="A89" i="3"/>
  <c r="H85" i="3"/>
  <c r="A85" i="3"/>
  <c r="H81" i="3"/>
  <c r="A81" i="3"/>
  <c r="H77" i="3"/>
  <c r="A77" i="3"/>
  <c r="H73" i="3"/>
  <c r="A73" i="3"/>
  <c r="H69" i="3"/>
  <c r="A69" i="3"/>
  <c r="H65" i="3"/>
  <c r="A65" i="3"/>
  <c r="H61" i="3"/>
  <c r="A61" i="3"/>
  <c r="H57" i="3"/>
  <c r="A57" i="3"/>
  <c r="H53" i="3"/>
  <c r="A53" i="3"/>
  <c r="H49" i="3"/>
  <c r="A49" i="3"/>
  <c r="H45" i="3"/>
  <c r="A45" i="3"/>
  <c r="H41" i="3"/>
  <c r="A41" i="3"/>
  <c r="H37" i="3"/>
  <c r="A37" i="3"/>
  <c r="H33" i="3"/>
  <c r="A33" i="3"/>
  <c r="H29" i="3"/>
  <c r="A29" i="3"/>
  <c r="H25" i="3"/>
  <c r="A25" i="3"/>
  <c r="H21" i="3"/>
  <c r="A21" i="3"/>
  <c r="H17" i="3"/>
  <c r="A17" i="3"/>
  <c r="H118" i="3"/>
  <c r="A118" i="3"/>
  <c r="H110" i="3"/>
  <c r="A110" i="3"/>
  <c r="H98" i="3"/>
  <c r="A98" i="3"/>
  <c r="H86" i="3"/>
  <c r="A86" i="3"/>
  <c r="H78" i="3"/>
  <c r="A78" i="3"/>
  <c r="H66" i="3"/>
  <c r="A66" i="3"/>
  <c r="H54" i="3"/>
  <c r="A54" i="3"/>
  <c r="H46" i="3"/>
  <c r="A46" i="3"/>
  <c r="H26" i="3"/>
  <c r="A26" i="3"/>
  <c r="H113" i="3"/>
  <c r="A113" i="3"/>
  <c r="A112" i="3"/>
  <c r="H112" i="3"/>
  <c r="A104" i="3"/>
  <c r="H104" i="3"/>
  <c r="A100" i="3"/>
  <c r="H100" i="3"/>
  <c r="A96" i="3"/>
  <c r="H96" i="3"/>
  <c r="A92" i="3"/>
  <c r="H92" i="3"/>
  <c r="A88" i="3"/>
  <c r="H88" i="3"/>
  <c r="A84" i="3"/>
  <c r="H84" i="3"/>
  <c r="A80" i="3"/>
  <c r="H80" i="3"/>
  <c r="A76" i="3"/>
  <c r="H76" i="3"/>
  <c r="A72" i="3"/>
  <c r="H72" i="3"/>
  <c r="A68" i="3"/>
  <c r="H68" i="3"/>
  <c r="A64" i="3"/>
  <c r="H64" i="3"/>
  <c r="A60" i="3"/>
  <c r="H60" i="3"/>
  <c r="A56" i="3"/>
  <c r="H56" i="3"/>
  <c r="A52" i="3"/>
  <c r="H52" i="3"/>
  <c r="A48" i="3"/>
  <c r="H48" i="3"/>
  <c r="A44" i="3"/>
  <c r="H44" i="3"/>
  <c r="A40" i="3"/>
  <c r="H40" i="3"/>
  <c r="A36" i="3"/>
  <c r="H36" i="3"/>
  <c r="A32" i="3"/>
  <c r="H32" i="3"/>
  <c r="A28" i="3"/>
  <c r="H28" i="3"/>
  <c r="A24" i="3"/>
  <c r="H24" i="3"/>
  <c r="A20" i="3"/>
  <c r="H20" i="3"/>
  <c r="A16" i="3"/>
  <c r="H16" i="3"/>
  <c r="H114" i="3"/>
  <c r="A114" i="3"/>
  <c r="H106" i="3"/>
  <c r="A106" i="3"/>
  <c r="H94" i="3"/>
  <c r="A94" i="3"/>
  <c r="H82" i="3"/>
  <c r="A82" i="3"/>
  <c r="H70" i="3"/>
  <c r="A70" i="3"/>
  <c r="H62" i="3"/>
  <c r="A62" i="3"/>
  <c r="H50" i="3"/>
  <c r="A50" i="3"/>
  <c r="H38" i="3"/>
  <c r="A38" i="3"/>
  <c r="H34" i="3"/>
  <c r="A34" i="3"/>
  <c r="H22" i="3"/>
  <c r="A22" i="3"/>
  <c r="H18" i="3"/>
  <c r="A18" i="3"/>
  <c r="H14" i="3"/>
  <c r="A14" i="3"/>
  <c r="H117" i="3"/>
  <c r="A117" i="3"/>
  <c r="H105" i="3"/>
  <c r="A105" i="3"/>
  <c r="A120" i="3"/>
  <c r="H120" i="3"/>
  <c r="A116" i="3"/>
  <c r="H116" i="3"/>
  <c r="A108" i="3"/>
  <c r="H108" i="3"/>
  <c r="A119" i="3"/>
  <c r="H119" i="3"/>
  <c r="H115" i="3"/>
  <c r="A115" i="3"/>
  <c r="A111" i="3"/>
  <c r="H111" i="3"/>
  <c r="H107" i="3"/>
  <c r="A107" i="3"/>
  <c r="A103" i="3"/>
  <c r="H103" i="3"/>
  <c r="A99" i="3"/>
  <c r="H99" i="3"/>
  <c r="H95" i="3"/>
  <c r="A95" i="3"/>
  <c r="A91" i="3"/>
  <c r="H91" i="3"/>
  <c r="H87" i="3"/>
  <c r="A87" i="3"/>
  <c r="A83" i="3"/>
  <c r="H83" i="3"/>
  <c r="H79" i="3"/>
  <c r="A79" i="3"/>
  <c r="A75" i="3"/>
  <c r="H75" i="3"/>
  <c r="A71" i="3"/>
  <c r="H71" i="3"/>
  <c r="H67" i="3"/>
  <c r="A67" i="3"/>
  <c r="A63" i="3"/>
  <c r="H63" i="3"/>
  <c r="H59" i="3"/>
  <c r="A59" i="3"/>
  <c r="A55" i="3"/>
  <c r="H55" i="3"/>
  <c r="A51" i="3"/>
  <c r="H51" i="3"/>
  <c r="A47" i="3"/>
  <c r="H47" i="3"/>
  <c r="H43" i="3"/>
  <c r="A43" i="3"/>
  <c r="A39" i="3"/>
  <c r="H39" i="3"/>
  <c r="H35" i="3"/>
  <c r="A35" i="3"/>
  <c r="A31" i="3"/>
  <c r="H31" i="3"/>
  <c r="H27" i="3"/>
  <c r="A27" i="3"/>
  <c r="A23" i="3"/>
  <c r="H23" i="3"/>
  <c r="H19" i="3"/>
  <c r="A19" i="3"/>
  <c r="A15" i="3"/>
  <c r="H15" i="3"/>
  <c r="H13" i="3"/>
  <c r="A13" i="3"/>
  <c r="H12" i="3"/>
  <c r="H11" i="3"/>
  <c r="H10" i="3"/>
  <c r="H9" i="3"/>
  <c r="H8" i="3"/>
  <c r="H7" i="3"/>
  <c r="H6" i="3"/>
  <c r="H5" i="3"/>
  <c r="D3" i="3"/>
  <c r="G7" i="3"/>
  <c r="P1" i="3"/>
  <c r="O1" i="3"/>
  <c r="N1" i="3"/>
  <c r="M1" i="3"/>
  <c r="C118" i="3"/>
  <c r="D118" i="3"/>
  <c r="C119" i="3"/>
  <c r="D119" i="3"/>
  <c r="C120" i="3"/>
  <c r="D120" i="3"/>
  <c r="C121" i="3"/>
  <c r="D121" i="3"/>
  <c r="C122" i="3"/>
  <c r="D122" i="3"/>
  <c r="C123" i="3"/>
  <c r="D123" i="3"/>
  <c r="C124" i="3"/>
  <c r="D124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C76" i="3"/>
  <c r="D76" i="3"/>
  <c r="C77" i="3"/>
  <c r="D77" i="3"/>
  <c r="C78" i="3"/>
  <c r="D78" i="3"/>
  <c r="C79" i="3"/>
  <c r="D79" i="3"/>
  <c r="C80" i="3"/>
  <c r="D80" i="3"/>
  <c r="C81" i="3"/>
  <c r="D81" i="3"/>
  <c r="C82" i="3"/>
  <c r="D82" i="3"/>
  <c r="C83" i="3"/>
  <c r="D83" i="3"/>
  <c r="C84" i="3"/>
  <c r="D84" i="3"/>
  <c r="C85" i="3"/>
  <c r="D85" i="3"/>
  <c r="C86" i="3"/>
  <c r="D86" i="3"/>
  <c r="C87" i="3"/>
  <c r="D87" i="3"/>
  <c r="C88" i="3"/>
  <c r="D88" i="3"/>
  <c r="C89" i="3"/>
  <c r="D89" i="3"/>
  <c r="C90" i="3"/>
  <c r="D90" i="3"/>
  <c r="C91" i="3"/>
  <c r="D91" i="3"/>
  <c r="C92" i="3"/>
  <c r="D92" i="3"/>
  <c r="C93" i="3"/>
  <c r="D93" i="3"/>
  <c r="C94" i="3"/>
  <c r="D94" i="3"/>
  <c r="C95" i="3"/>
  <c r="D95" i="3"/>
  <c r="C96" i="3"/>
  <c r="D96" i="3"/>
  <c r="C97" i="3"/>
  <c r="D97" i="3"/>
  <c r="C98" i="3"/>
  <c r="D98" i="3"/>
  <c r="C99" i="3"/>
  <c r="D99" i="3"/>
  <c r="C100" i="3"/>
  <c r="D100" i="3"/>
  <c r="C101" i="3"/>
  <c r="D101" i="3"/>
  <c r="C102" i="3"/>
  <c r="D102" i="3"/>
  <c r="C103" i="3"/>
  <c r="D103" i="3"/>
  <c r="C104" i="3"/>
  <c r="D104" i="3"/>
  <c r="C105" i="3"/>
  <c r="D105" i="3"/>
  <c r="C106" i="3"/>
  <c r="D106" i="3"/>
  <c r="C107" i="3"/>
  <c r="D107" i="3"/>
  <c r="C108" i="3"/>
  <c r="D108" i="3"/>
  <c r="C109" i="3"/>
  <c r="D109" i="3"/>
  <c r="C110" i="3"/>
  <c r="D110" i="3"/>
  <c r="C111" i="3"/>
  <c r="D111" i="3"/>
  <c r="C112" i="3"/>
  <c r="D112" i="3"/>
  <c r="C113" i="3"/>
  <c r="D113" i="3"/>
  <c r="C114" i="3"/>
  <c r="D114" i="3"/>
  <c r="C115" i="3"/>
  <c r="D115" i="3"/>
  <c r="C116" i="3"/>
  <c r="D116" i="3"/>
  <c r="C117" i="3"/>
  <c r="D117" i="3"/>
  <c r="C3" i="3"/>
  <c r="M225" i="1"/>
  <c r="M214" i="1"/>
  <c r="M215" i="1"/>
  <c r="M216" i="1"/>
  <c r="M217" i="1"/>
  <c r="M218" i="1"/>
  <c r="M219" i="1"/>
  <c r="M220" i="1"/>
  <c r="M221" i="1"/>
  <c r="M222" i="1"/>
  <c r="M223" i="1"/>
  <c r="M224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38" i="1"/>
  <c r="K139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48" i="1"/>
  <c r="AM48" i="1"/>
  <c r="AN48" i="1"/>
  <c r="AL49" i="1"/>
  <c r="AM49" i="1"/>
  <c r="AN49" i="1"/>
  <c r="AL50" i="1"/>
  <c r="AM50" i="1"/>
  <c r="AN50" i="1"/>
  <c r="AL51" i="1"/>
  <c r="AM51" i="1"/>
  <c r="AN51" i="1"/>
  <c r="AL52" i="1"/>
  <c r="AM52" i="1"/>
  <c r="AN52" i="1"/>
  <c r="AL53" i="1"/>
  <c r="AM53" i="1"/>
  <c r="AN53" i="1"/>
  <c r="AL54" i="1"/>
  <c r="AM54" i="1"/>
  <c r="AN54" i="1"/>
  <c r="AL55" i="1"/>
  <c r="AM55" i="1"/>
  <c r="AN55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L110" i="1"/>
  <c r="AM110" i="1"/>
  <c r="AN110" i="1"/>
  <c r="AL111" i="1"/>
  <c r="AM111" i="1"/>
  <c r="AN111" i="1"/>
  <c r="AL112" i="1"/>
  <c r="AM112" i="1"/>
  <c r="AN112" i="1"/>
  <c r="AL113" i="1"/>
  <c r="AM113" i="1"/>
  <c r="AN113" i="1"/>
  <c r="AL114" i="1"/>
  <c r="AM114" i="1"/>
  <c r="AN114" i="1"/>
  <c r="AL115" i="1"/>
  <c r="AM115" i="1"/>
  <c r="AN115" i="1"/>
  <c r="AL116" i="1"/>
  <c r="AM116" i="1"/>
  <c r="AN116" i="1"/>
  <c r="AL117" i="1"/>
  <c r="AM117" i="1"/>
  <c r="AN117" i="1"/>
  <c r="AL118" i="1"/>
  <c r="AM118" i="1"/>
  <c r="AN118" i="1"/>
  <c r="AL119" i="1"/>
  <c r="AM119" i="1"/>
  <c r="AN119" i="1"/>
  <c r="AL120" i="1"/>
  <c r="AM120" i="1"/>
  <c r="AN120" i="1"/>
  <c r="AL121" i="1"/>
  <c r="AM121" i="1"/>
  <c r="AN121" i="1"/>
  <c r="AL122" i="1"/>
  <c r="AM122" i="1"/>
  <c r="AN122" i="1"/>
  <c r="AL123" i="1"/>
  <c r="AM123" i="1"/>
  <c r="AN123" i="1"/>
  <c r="AL124" i="1"/>
  <c r="AM124" i="1"/>
  <c r="AN124" i="1"/>
  <c r="AL125" i="1"/>
  <c r="AM125" i="1"/>
  <c r="AN125" i="1"/>
  <c r="AL126" i="1"/>
  <c r="AM126" i="1"/>
  <c r="AN126" i="1"/>
  <c r="AL127" i="1"/>
  <c r="AM127" i="1"/>
  <c r="AN127" i="1"/>
  <c r="AL128" i="1"/>
  <c r="AM128" i="1"/>
  <c r="AN128" i="1"/>
  <c r="AL129" i="1"/>
  <c r="AM129" i="1"/>
  <c r="AN129" i="1"/>
  <c r="AL130" i="1"/>
  <c r="AM130" i="1"/>
  <c r="AN130" i="1"/>
  <c r="AL131" i="1"/>
  <c r="AM131" i="1"/>
  <c r="AN131" i="1"/>
  <c r="AL132" i="1"/>
  <c r="AM132" i="1"/>
  <c r="AN132" i="1"/>
  <c r="AL133" i="1"/>
  <c r="AM133" i="1"/>
  <c r="AN133" i="1"/>
  <c r="AL134" i="1"/>
  <c r="AM134" i="1"/>
  <c r="AN134" i="1"/>
  <c r="AL135" i="1"/>
  <c r="AM135" i="1"/>
  <c r="AN135" i="1"/>
  <c r="AN16" i="1"/>
  <c r="AM16" i="1"/>
  <c r="AL16" i="1"/>
  <c r="G4" i="3"/>
  <c r="G5" i="3"/>
  <c r="G6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3" i="3"/>
  <c r="B138" i="1"/>
  <c r="K138" i="1"/>
  <c r="B139" i="1"/>
  <c r="B140" i="1"/>
  <c r="K140" i="1"/>
  <c r="B141" i="1"/>
  <c r="K141" i="1"/>
  <c r="B142" i="1"/>
  <c r="K142" i="1"/>
  <c r="B143" i="1"/>
  <c r="K143" i="1"/>
  <c r="B144" i="1"/>
  <c r="K144" i="1"/>
  <c r="B145" i="1"/>
  <c r="K145" i="1"/>
  <c r="B146" i="1"/>
  <c r="K146" i="1"/>
  <c r="B147" i="1"/>
  <c r="K147" i="1"/>
  <c r="B148" i="1"/>
  <c r="K148" i="1"/>
  <c r="B149" i="1"/>
  <c r="K149" i="1"/>
  <c r="B150" i="1"/>
  <c r="K150" i="1"/>
  <c r="B151" i="1"/>
  <c r="K151" i="1"/>
  <c r="B152" i="1"/>
  <c r="K152" i="1"/>
  <c r="B153" i="1"/>
  <c r="K153" i="1"/>
  <c r="B154" i="1"/>
  <c r="K154" i="1"/>
  <c r="B155" i="1"/>
  <c r="K155" i="1"/>
  <c r="B156" i="1"/>
  <c r="K156" i="1"/>
  <c r="B157" i="1"/>
  <c r="K157" i="1"/>
  <c r="B158" i="1"/>
  <c r="K158" i="1"/>
  <c r="B159" i="1"/>
  <c r="K159" i="1"/>
  <c r="B160" i="1"/>
  <c r="K160" i="1"/>
  <c r="B161" i="1"/>
  <c r="K161" i="1"/>
  <c r="B162" i="1"/>
  <c r="K162" i="1"/>
  <c r="B163" i="1"/>
  <c r="K163" i="1"/>
  <c r="B164" i="1"/>
  <c r="K164" i="1"/>
  <c r="B165" i="1"/>
  <c r="K165" i="1"/>
  <c r="B166" i="1"/>
  <c r="K166" i="1"/>
  <c r="B167" i="1"/>
  <c r="K167" i="1"/>
  <c r="B168" i="1"/>
  <c r="K168" i="1"/>
  <c r="B169" i="1"/>
  <c r="K169" i="1"/>
  <c r="B170" i="1"/>
  <c r="K170" i="1"/>
  <c r="B171" i="1"/>
  <c r="K171" i="1"/>
  <c r="K172" i="1"/>
  <c r="K173" i="1"/>
  <c r="K174" i="1"/>
  <c r="B175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E4" i="3"/>
  <c r="F4" i="3"/>
  <c r="I4" i="3"/>
  <c r="J4" i="3"/>
  <c r="K4" i="3"/>
  <c r="L4" i="3"/>
  <c r="M4" i="3"/>
  <c r="N4" i="3"/>
  <c r="O4" i="3"/>
  <c r="P4" i="3"/>
  <c r="E5" i="3"/>
  <c r="F5" i="3"/>
  <c r="I5" i="3"/>
  <c r="J5" i="3"/>
  <c r="K5" i="3"/>
  <c r="L5" i="3"/>
  <c r="M5" i="3"/>
  <c r="N5" i="3"/>
  <c r="O5" i="3"/>
  <c r="P5" i="3"/>
  <c r="E6" i="3"/>
  <c r="F6" i="3"/>
  <c r="I6" i="3"/>
  <c r="J6" i="3"/>
  <c r="K6" i="3"/>
  <c r="L6" i="3"/>
  <c r="M6" i="3"/>
  <c r="N6" i="3"/>
  <c r="O6" i="3"/>
  <c r="P6" i="3"/>
  <c r="E7" i="3"/>
  <c r="F7" i="3"/>
  <c r="I7" i="3"/>
  <c r="J7" i="3"/>
  <c r="K7" i="3"/>
  <c r="L7" i="3"/>
  <c r="M7" i="3"/>
  <c r="N7" i="3"/>
  <c r="O7" i="3"/>
  <c r="P7" i="3"/>
  <c r="E8" i="3"/>
  <c r="F8" i="3"/>
  <c r="I8" i="3"/>
  <c r="J8" i="3"/>
  <c r="K8" i="3"/>
  <c r="L8" i="3"/>
  <c r="M8" i="3"/>
  <c r="N8" i="3"/>
  <c r="O8" i="3"/>
  <c r="P8" i="3"/>
  <c r="E9" i="3"/>
  <c r="F9" i="3"/>
  <c r="I9" i="3"/>
  <c r="J9" i="3"/>
  <c r="K9" i="3"/>
  <c r="L9" i="3"/>
  <c r="M9" i="3"/>
  <c r="N9" i="3"/>
  <c r="O9" i="3"/>
  <c r="P9" i="3"/>
  <c r="E10" i="3"/>
  <c r="F10" i="3"/>
  <c r="I10" i="3"/>
  <c r="J10" i="3"/>
  <c r="K10" i="3"/>
  <c r="L10" i="3"/>
  <c r="M10" i="3"/>
  <c r="N10" i="3"/>
  <c r="O10" i="3"/>
  <c r="P10" i="3"/>
  <c r="E11" i="3"/>
  <c r="F11" i="3"/>
  <c r="I11" i="3"/>
  <c r="J11" i="3"/>
  <c r="K11" i="3"/>
  <c r="L11" i="3"/>
  <c r="M11" i="3"/>
  <c r="N11" i="3"/>
  <c r="O11" i="3"/>
  <c r="P11" i="3"/>
  <c r="E12" i="3"/>
  <c r="F12" i="3"/>
  <c r="I12" i="3"/>
  <c r="J12" i="3"/>
  <c r="K12" i="3"/>
  <c r="L12" i="3"/>
  <c r="M12" i="3"/>
  <c r="N12" i="3"/>
  <c r="O12" i="3"/>
  <c r="P12" i="3"/>
  <c r="E13" i="3"/>
  <c r="F13" i="3"/>
  <c r="I13" i="3"/>
  <c r="J13" i="3"/>
  <c r="K13" i="3"/>
  <c r="L13" i="3"/>
  <c r="M13" i="3"/>
  <c r="N13" i="3"/>
  <c r="O13" i="3"/>
  <c r="P13" i="3"/>
  <c r="E14" i="3"/>
  <c r="F14" i="3"/>
  <c r="I14" i="3"/>
  <c r="J14" i="3"/>
  <c r="K14" i="3"/>
  <c r="L14" i="3"/>
  <c r="M14" i="3"/>
  <c r="N14" i="3"/>
  <c r="O14" i="3"/>
  <c r="P14" i="3"/>
  <c r="E15" i="3"/>
  <c r="F15" i="3"/>
  <c r="I15" i="3"/>
  <c r="J15" i="3"/>
  <c r="K15" i="3"/>
  <c r="L15" i="3"/>
  <c r="M15" i="3"/>
  <c r="N15" i="3"/>
  <c r="O15" i="3"/>
  <c r="P15" i="3"/>
  <c r="E16" i="3"/>
  <c r="F16" i="3"/>
  <c r="I16" i="3"/>
  <c r="J16" i="3"/>
  <c r="K16" i="3"/>
  <c r="L16" i="3"/>
  <c r="M16" i="3"/>
  <c r="N16" i="3"/>
  <c r="O16" i="3"/>
  <c r="P16" i="3"/>
  <c r="E17" i="3"/>
  <c r="F17" i="3"/>
  <c r="I17" i="3"/>
  <c r="J17" i="3"/>
  <c r="K17" i="3"/>
  <c r="L17" i="3"/>
  <c r="M17" i="3"/>
  <c r="N17" i="3"/>
  <c r="O17" i="3"/>
  <c r="P17" i="3"/>
  <c r="E18" i="3"/>
  <c r="F18" i="3"/>
  <c r="I18" i="3"/>
  <c r="J18" i="3"/>
  <c r="K18" i="3"/>
  <c r="L18" i="3"/>
  <c r="M18" i="3"/>
  <c r="N18" i="3"/>
  <c r="O18" i="3"/>
  <c r="P18" i="3"/>
  <c r="E19" i="3"/>
  <c r="F19" i="3"/>
  <c r="I19" i="3"/>
  <c r="J19" i="3"/>
  <c r="K19" i="3"/>
  <c r="L19" i="3"/>
  <c r="M19" i="3"/>
  <c r="N19" i="3"/>
  <c r="O19" i="3"/>
  <c r="P19" i="3"/>
  <c r="E20" i="3"/>
  <c r="F20" i="3"/>
  <c r="I20" i="3"/>
  <c r="J20" i="3"/>
  <c r="K20" i="3"/>
  <c r="L20" i="3"/>
  <c r="M20" i="3"/>
  <c r="N20" i="3"/>
  <c r="O20" i="3"/>
  <c r="P20" i="3"/>
  <c r="E21" i="3"/>
  <c r="F21" i="3"/>
  <c r="I21" i="3"/>
  <c r="J21" i="3"/>
  <c r="K21" i="3"/>
  <c r="L21" i="3"/>
  <c r="M21" i="3"/>
  <c r="N21" i="3"/>
  <c r="O21" i="3"/>
  <c r="P21" i="3"/>
  <c r="E22" i="3"/>
  <c r="F22" i="3"/>
  <c r="I22" i="3"/>
  <c r="J22" i="3"/>
  <c r="K22" i="3"/>
  <c r="L22" i="3"/>
  <c r="M22" i="3"/>
  <c r="N22" i="3"/>
  <c r="O22" i="3"/>
  <c r="P22" i="3"/>
  <c r="E23" i="3"/>
  <c r="F23" i="3"/>
  <c r="I23" i="3"/>
  <c r="J23" i="3"/>
  <c r="K23" i="3"/>
  <c r="L23" i="3"/>
  <c r="M23" i="3"/>
  <c r="N23" i="3"/>
  <c r="O23" i="3"/>
  <c r="P23" i="3"/>
  <c r="E24" i="3"/>
  <c r="F24" i="3"/>
  <c r="I24" i="3"/>
  <c r="J24" i="3"/>
  <c r="K24" i="3"/>
  <c r="L24" i="3"/>
  <c r="M24" i="3"/>
  <c r="N24" i="3"/>
  <c r="O24" i="3"/>
  <c r="P24" i="3"/>
  <c r="E25" i="3"/>
  <c r="F25" i="3"/>
  <c r="I25" i="3"/>
  <c r="J25" i="3"/>
  <c r="K25" i="3"/>
  <c r="L25" i="3"/>
  <c r="M25" i="3"/>
  <c r="N25" i="3"/>
  <c r="O25" i="3"/>
  <c r="P25" i="3"/>
  <c r="E26" i="3"/>
  <c r="F26" i="3"/>
  <c r="I26" i="3"/>
  <c r="J26" i="3"/>
  <c r="K26" i="3"/>
  <c r="L26" i="3"/>
  <c r="M26" i="3"/>
  <c r="N26" i="3"/>
  <c r="O26" i="3"/>
  <c r="P26" i="3"/>
  <c r="E27" i="3"/>
  <c r="F27" i="3"/>
  <c r="I27" i="3"/>
  <c r="J27" i="3"/>
  <c r="K27" i="3"/>
  <c r="L27" i="3"/>
  <c r="M27" i="3"/>
  <c r="N27" i="3"/>
  <c r="O27" i="3"/>
  <c r="P27" i="3"/>
  <c r="E28" i="3"/>
  <c r="F28" i="3"/>
  <c r="I28" i="3"/>
  <c r="J28" i="3"/>
  <c r="K28" i="3"/>
  <c r="L28" i="3"/>
  <c r="M28" i="3"/>
  <c r="N28" i="3"/>
  <c r="O28" i="3"/>
  <c r="P28" i="3"/>
  <c r="E29" i="3"/>
  <c r="F29" i="3"/>
  <c r="I29" i="3"/>
  <c r="J29" i="3"/>
  <c r="K29" i="3"/>
  <c r="L29" i="3"/>
  <c r="M29" i="3"/>
  <c r="N29" i="3"/>
  <c r="O29" i="3"/>
  <c r="P29" i="3"/>
  <c r="E30" i="3"/>
  <c r="F30" i="3"/>
  <c r="I30" i="3"/>
  <c r="J30" i="3"/>
  <c r="K30" i="3"/>
  <c r="L30" i="3"/>
  <c r="M30" i="3"/>
  <c r="N30" i="3"/>
  <c r="O30" i="3"/>
  <c r="P30" i="3"/>
  <c r="E31" i="3"/>
  <c r="F31" i="3"/>
  <c r="I31" i="3"/>
  <c r="J31" i="3"/>
  <c r="K31" i="3"/>
  <c r="L31" i="3"/>
  <c r="M31" i="3"/>
  <c r="N31" i="3"/>
  <c r="O31" i="3"/>
  <c r="P31" i="3"/>
  <c r="E32" i="3"/>
  <c r="F32" i="3"/>
  <c r="I32" i="3"/>
  <c r="J32" i="3"/>
  <c r="K32" i="3"/>
  <c r="L32" i="3"/>
  <c r="M32" i="3"/>
  <c r="N32" i="3"/>
  <c r="O32" i="3"/>
  <c r="P32" i="3"/>
  <c r="E33" i="3"/>
  <c r="F33" i="3"/>
  <c r="I33" i="3"/>
  <c r="J33" i="3"/>
  <c r="K33" i="3"/>
  <c r="L33" i="3"/>
  <c r="M33" i="3"/>
  <c r="N33" i="3"/>
  <c r="O33" i="3"/>
  <c r="P33" i="3"/>
  <c r="E34" i="3"/>
  <c r="F34" i="3"/>
  <c r="I34" i="3"/>
  <c r="J34" i="3"/>
  <c r="K34" i="3"/>
  <c r="L34" i="3"/>
  <c r="M34" i="3"/>
  <c r="N34" i="3"/>
  <c r="O34" i="3"/>
  <c r="P34" i="3"/>
  <c r="E35" i="3"/>
  <c r="F35" i="3"/>
  <c r="I35" i="3"/>
  <c r="J35" i="3"/>
  <c r="K35" i="3"/>
  <c r="L35" i="3"/>
  <c r="M35" i="3"/>
  <c r="N35" i="3"/>
  <c r="O35" i="3"/>
  <c r="P35" i="3"/>
  <c r="E36" i="3"/>
  <c r="F36" i="3"/>
  <c r="I36" i="3"/>
  <c r="J36" i="3"/>
  <c r="K36" i="3"/>
  <c r="L36" i="3"/>
  <c r="M36" i="3"/>
  <c r="N36" i="3"/>
  <c r="O36" i="3"/>
  <c r="P36" i="3"/>
  <c r="E37" i="3"/>
  <c r="F37" i="3"/>
  <c r="I37" i="3"/>
  <c r="J37" i="3"/>
  <c r="K37" i="3"/>
  <c r="L37" i="3"/>
  <c r="M37" i="3"/>
  <c r="N37" i="3"/>
  <c r="O37" i="3"/>
  <c r="P37" i="3"/>
  <c r="E38" i="3"/>
  <c r="F38" i="3"/>
  <c r="I38" i="3"/>
  <c r="J38" i="3"/>
  <c r="K38" i="3"/>
  <c r="L38" i="3"/>
  <c r="M38" i="3"/>
  <c r="N38" i="3"/>
  <c r="O38" i="3"/>
  <c r="P38" i="3"/>
  <c r="E39" i="3"/>
  <c r="F39" i="3"/>
  <c r="I39" i="3"/>
  <c r="J39" i="3"/>
  <c r="K39" i="3"/>
  <c r="L39" i="3"/>
  <c r="M39" i="3"/>
  <c r="N39" i="3"/>
  <c r="O39" i="3"/>
  <c r="P39" i="3"/>
  <c r="E40" i="3"/>
  <c r="F40" i="3"/>
  <c r="I40" i="3"/>
  <c r="J40" i="3"/>
  <c r="K40" i="3"/>
  <c r="L40" i="3"/>
  <c r="M40" i="3"/>
  <c r="N40" i="3"/>
  <c r="O40" i="3"/>
  <c r="P40" i="3"/>
  <c r="E41" i="3"/>
  <c r="F41" i="3"/>
  <c r="I41" i="3"/>
  <c r="J41" i="3"/>
  <c r="K41" i="3"/>
  <c r="L41" i="3"/>
  <c r="M41" i="3"/>
  <c r="N41" i="3"/>
  <c r="O41" i="3"/>
  <c r="P41" i="3"/>
  <c r="E42" i="3"/>
  <c r="F42" i="3"/>
  <c r="I42" i="3"/>
  <c r="J42" i="3"/>
  <c r="K42" i="3"/>
  <c r="L42" i="3"/>
  <c r="M42" i="3"/>
  <c r="N42" i="3"/>
  <c r="O42" i="3"/>
  <c r="P42" i="3"/>
  <c r="E43" i="3"/>
  <c r="F43" i="3"/>
  <c r="I43" i="3"/>
  <c r="J43" i="3"/>
  <c r="K43" i="3"/>
  <c r="L43" i="3"/>
  <c r="M43" i="3"/>
  <c r="N43" i="3"/>
  <c r="O43" i="3"/>
  <c r="P43" i="3"/>
  <c r="E44" i="3"/>
  <c r="F44" i="3"/>
  <c r="I44" i="3"/>
  <c r="J44" i="3"/>
  <c r="K44" i="3"/>
  <c r="L44" i="3"/>
  <c r="M44" i="3"/>
  <c r="N44" i="3"/>
  <c r="O44" i="3"/>
  <c r="P44" i="3"/>
  <c r="E45" i="3"/>
  <c r="F45" i="3"/>
  <c r="I45" i="3"/>
  <c r="J45" i="3"/>
  <c r="K45" i="3"/>
  <c r="L45" i="3"/>
  <c r="M45" i="3"/>
  <c r="N45" i="3"/>
  <c r="O45" i="3"/>
  <c r="P45" i="3"/>
  <c r="E46" i="3"/>
  <c r="F46" i="3"/>
  <c r="I46" i="3"/>
  <c r="J46" i="3"/>
  <c r="K46" i="3"/>
  <c r="L46" i="3"/>
  <c r="M46" i="3"/>
  <c r="N46" i="3"/>
  <c r="O46" i="3"/>
  <c r="P46" i="3"/>
  <c r="E47" i="3"/>
  <c r="F47" i="3"/>
  <c r="I47" i="3"/>
  <c r="J47" i="3"/>
  <c r="K47" i="3"/>
  <c r="L47" i="3"/>
  <c r="M47" i="3"/>
  <c r="N47" i="3"/>
  <c r="O47" i="3"/>
  <c r="P47" i="3"/>
  <c r="E48" i="3"/>
  <c r="F48" i="3"/>
  <c r="I48" i="3"/>
  <c r="J48" i="3"/>
  <c r="K48" i="3"/>
  <c r="L48" i="3"/>
  <c r="M48" i="3"/>
  <c r="N48" i="3"/>
  <c r="O48" i="3"/>
  <c r="P48" i="3"/>
  <c r="E49" i="3"/>
  <c r="F49" i="3"/>
  <c r="I49" i="3"/>
  <c r="J49" i="3"/>
  <c r="K49" i="3"/>
  <c r="L49" i="3"/>
  <c r="M49" i="3"/>
  <c r="N49" i="3"/>
  <c r="O49" i="3"/>
  <c r="P49" i="3"/>
  <c r="E50" i="3"/>
  <c r="F50" i="3"/>
  <c r="I50" i="3"/>
  <c r="J50" i="3"/>
  <c r="K50" i="3"/>
  <c r="L50" i="3"/>
  <c r="M50" i="3"/>
  <c r="N50" i="3"/>
  <c r="O50" i="3"/>
  <c r="P50" i="3"/>
  <c r="E51" i="3"/>
  <c r="F51" i="3"/>
  <c r="I51" i="3"/>
  <c r="J51" i="3"/>
  <c r="K51" i="3"/>
  <c r="L51" i="3"/>
  <c r="M51" i="3"/>
  <c r="N51" i="3"/>
  <c r="O51" i="3"/>
  <c r="P51" i="3"/>
  <c r="E52" i="3"/>
  <c r="F52" i="3"/>
  <c r="I52" i="3"/>
  <c r="J52" i="3"/>
  <c r="K52" i="3"/>
  <c r="L52" i="3"/>
  <c r="M52" i="3"/>
  <c r="N52" i="3"/>
  <c r="O52" i="3"/>
  <c r="P52" i="3"/>
  <c r="E53" i="3"/>
  <c r="F53" i="3"/>
  <c r="I53" i="3"/>
  <c r="J53" i="3"/>
  <c r="K53" i="3"/>
  <c r="L53" i="3"/>
  <c r="M53" i="3"/>
  <c r="N53" i="3"/>
  <c r="O53" i="3"/>
  <c r="P53" i="3"/>
  <c r="E54" i="3"/>
  <c r="F54" i="3"/>
  <c r="I54" i="3"/>
  <c r="J54" i="3"/>
  <c r="K54" i="3"/>
  <c r="L54" i="3"/>
  <c r="M54" i="3"/>
  <c r="N54" i="3"/>
  <c r="O54" i="3"/>
  <c r="P54" i="3"/>
  <c r="E55" i="3"/>
  <c r="F55" i="3"/>
  <c r="I55" i="3"/>
  <c r="J55" i="3"/>
  <c r="K55" i="3"/>
  <c r="L55" i="3"/>
  <c r="M55" i="3"/>
  <c r="N55" i="3"/>
  <c r="O55" i="3"/>
  <c r="P55" i="3"/>
  <c r="E56" i="3"/>
  <c r="F56" i="3"/>
  <c r="I56" i="3"/>
  <c r="J56" i="3"/>
  <c r="K56" i="3"/>
  <c r="L56" i="3"/>
  <c r="M56" i="3"/>
  <c r="N56" i="3"/>
  <c r="O56" i="3"/>
  <c r="P56" i="3"/>
  <c r="E57" i="3"/>
  <c r="F57" i="3"/>
  <c r="I57" i="3"/>
  <c r="J57" i="3"/>
  <c r="K57" i="3"/>
  <c r="L57" i="3"/>
  <c r="M57" i="3"/>
  <c r="N57" i="3"/>
  <c r="O57" i="3"/>
  <c r="P57" i="3"/>
  <c r="E58" i="3"/>
  <c r="F58" i="3"/>
  <c r="I58" i="3"/>
  <c r="J58" i="3"/>
  <c r="K58" i="3"/>
  <c r="L58" i="3"/>
  <c r="M58" i="3"/>
  <c r="N58" i="3"/>
  <c r="O58" i="3"/>
  <c r="P58" i="3"/>
  <c r="E59" i="3"/>
  <c r="F59" i="3"/>
  <c r="I59" i="3"/>
  <c r="J59" i="3"/>
  <c r="K59" i="3"/>
  <c r="L59" i="3"/>
  <c r="M59" i="3"/>
  <c r="N59" i="3"/>
  <c r="O59" i="3"/>
  <c r="P59" i="3"/>
  <c r="E60" i="3"/>
  <c r="F60" i="3"/>
  <c r="I60" i="3"/>
  <c r="J60" i="3"/>
  <c r="K60" i="3"/>
  <c r="L60" i="3"/>
  <c r="M60" i="3"/>
  <c r="N60" i="3"/>
  <c r="O60" i="3"/>
  <c r="P60" i="3"/>
  <c r="E61" i="3"/>
  <c r="F61" i="3"/>
  <c r="I61" i="3"/>
  <c r="J61" i="3"/>
  <c r="K61" i="3"/>
  <c r="L61" i="3"/>
  <c r="M61" i="3"/>
  <c r="N61" i="3"/>
  <c r="O61" i="3"/>
  <c r="P61" i="3"/>
  <c r="E62" i="3"/>
  <c r="F62" i="3"/>
  <c r="I62" i="3"/>
  <c r="J62" i="3"/>
  <c r="K62" i="3"/>
  <c r="L62" i="3"/>
  <c r="M62" i="3"/>
  <c r="N62" i="3"/>
  <c r="O62" i="3"/>
  <c r="P62" i="3"/>
  <c r="E63" i="3"/>
  <c r="F63" i="3"/>
  <c r="I63" i="3"/>
  <c r="J63" i="3"/>
  <c r="K63" i="3"/>
  <c r="L63" i="3"/>
  <c r="M63" i="3"/>
  <c r="N63" i="3"/>
  <c r="O63" i="3"/>
  <c r="P63" i="3"/>
  <c r="E64" i="3"/>
  <c r="F64" i="3"/>
  <c r="I64" i="3"/>
  <c r="J64" i="3"/>
  <c r="K64" i="3"/>
  <c r="L64" i="3"/>
  <c r="M64" i="3"/>
  <c r="N64" i="3"/>
  <c r="O64" i="3"/>
  <c r="P64" i="3"/>
  <c r="E65" i="3"/>
  <c r="F65" i="3"/>
  <c r="I65" i="3"/>
  <c r="J65" i="3"/>
  <c r="K65" i="3"/>
  <c r="L65" i="3"/>
  <c r="M65" i="3"/>
  <c r="N65" i="3"/>
  <c r="O65" i="3"/>
  <c r="P65" i="3"/>
  <c r="E66" i="3"/>
  <c r="F66" i="3"/>
  <c r="I66" i="3"/>
  <c r="J66" i="3"/>
  <c r="K66" i="3"/>
  <c r="L66" i="3"/>
  <c r="M66" i="3"/>
  <c r="N66" i="3"/>
  <c r="O66" i="3"/>
  <c r="P66" i="3"/>
  <c r="E67" i="3"/>
  <c r="F67" i="3"/>
  <c r="I67" i="3"/>
  <c r="J67" i="3"/>
  <c r="K67" i="3"/>
  <c r="L67" i="3"/>
  <c r="M67" i="3"/>
  <c r="N67" i="3"/>
  <c r="O67" i="3"/>
  <c r="P67" i="3"/>
  <c r="E68" i="3"/>
  <c r="F68" i="3"/>
  <c r="I68" i="3"/>
  <c r="J68" i="3"/>
  <c r="K68" i="3"/>
  <c r="L68" i="3"/>
  <c r="M68" i="3"/>
  <c r="N68" i="3"/>
  <c r="O68" i="3"/>
  <c r="P68" i="3"/>
  <c r="E69" i="3"/>
  <c r="F69" i="3"/>
  <c r="I69" i="3"/>
  <c r="J69" i="3"/>
  <c r="K69" i="3"/>
  <c r="L69" i="3"/>
  <c r="M69" i="3"/>
  <c r="N69" i="3"/>
  <c r="O69" i="3"/>
  <c r="P69" i="3"/>
  <c r="E70" i="3"/>
  <c r="F70" i="3"/>
  <c r="I70" i="3"/>
  <c r="J70" i="3"/>
  <c r="K70" i="3"/>
  <c r="L70" i="3"/>
  <c r="M70" i="3"/>
  <c r="N70" i="3"/>
  <c r="O70" i="3"/>
  <c r="P70" i="3"/>
  <c r="E71" i="3"/>
  <c r="F71" i="3"/>
  <c r="I71" i="3"/>
  <c r="J71" i="3"/>
  <c r="K71" i="3"/>
  <c r="L71" i="3"/>
  <c r="M71" i="3"/>
  <c r="N71" i="3"/>
  <c r="O71" i="3"/>
  <c r="P71" i="3"/>
  <c r="E72" i="3"/>
  <c r="F72" i="3"/>
  <c r="I72" i="3"/>
  <c r="J72" i="3"/>
  <c r="K72" i="3"/>
  <c r="L72" i="3"/>
  <c r="M72" i="3"/>
  <c r="N72" i="3"/>
  <c r="O72" i="3"/>
  <c r="P72" i="3"/>
  <c r="E73" i="3"/>
  <c r="F73" i="3"/>
  <c r="I73" i="3"/>
  <c r="J73" i="3"/>
  <c r="K73" i="3"/>
  <c r="L73" i="3"/>
  <c r="M73" i="3"/>
  <c r="N73" i="3"/>
  <c r="O73" i="3"/>
  <c r="P73" i="3"/>
  <c r="E74" i="3"/>
  <c r="F74" i="3"/>
  <c r="I74" i="3"/>
  <c r="J74" i="3"/>
  <c r="K74" i="3"/>
  <c r="L74" i="3"/>
  <c r="M74" i="3"/>
  <c r="N74" i="3"/>
  <c r="O74" i="3"/>
  <c r="P74" i="3"/>
  <c r="E75" i="3"/>
  <c r="F75" i="3"/>
  <c r="I75" i="3"/>
  <c r="J75" i="3"/>
  <c r="K75" i="3"/>
  <c r="L75" i="3"/>
  <c r="M75" i="3"/>
  <c r="N75" i="3"/>
  <c r="O75" i="3"/>
  <c r="P75" i="3"/>
  <c r="E76" i="3"/>
  <c r="F76" i="3"/>
  <c r="I76" i="3"/>
  <c r="J76" i="3"/>
  <c r="K76" i="3"/>
  <c r="L76" i="3"/>
  <c r="M76" i="3"/>
  <c r="N76" i="3"/>
  <c r="O76" i="3"/>
  <c r="P76" i="3"/>
  <c r="E77" i="3"/>
  <c r="F77" i="3"/>
  <c r="I77" i="3"/>
  <c r="J77" i="3"/>
  <c r="K77" i="3"/>
  <c r="L77" i="3"/>
  <c r="M77" i="3"/>
  <c r="N77" i="3"/>
  <c r="O77" i="3"/>
  <c r="P77" i="3"/>
  <c r="E78" i="3"/>
  <c r="F78" i="3"/>
  <c r="I78" i="3"/>
  <c r="J78" i="3"/>
  <c r="K78" i="3"/>
  <c r="L78" i="3"/>
  <c r="M78" i="3"/>
  <c r="N78" i="3"/>
  <c r="O78" i="3"/>
  <c r="P78" i="3"/>
  <c r="E79" i="3"/>
  <c r="F79" i="3"/>
  <c r="I79" i="3"/>
  <c r="J79" i="3"/>
  <c r="K79" i="3"/>
  <c r="L79" i="3"/>
  <c r="M79" i="3"/>
  <c r="N79" i="3"/>
  <c r="O79" i="3"/>
  <c r="P79" i="3"/>
  <c r="E80" i="3"/>
  <c r="F80" i="3"/>
  <c r="I80" i="3"/>
  <c r="J80" i="3"/>
  <c r="K80" i="3"/>
  <c r="L80" i="3"/>
  <c r="M80" i="3"/>
  <c r="N80" i="3"/>
  <c r="O80" i="3"/>
  <c r="P80" i="3"/>
  <c r="E81" i="3"/>
  <c r="F81" i="3"/>
  <c r="I81" i="3"/>
  <c r="J81" i="3"/>
  <c r="K81" i="3"/>
  <c r="L81" i="3"/>
  <c r="M81" i="3"/>
  <c r="N81" i="3"/>
  <c r="O81" i="3"/>
  <c r="P81" i="3"/>
  <c r="E82" i="3"/>
  <c r="F82" i="3"/>
  <c r="I82" i="3"/>
  <c r="J82" i="3"/>
  <c r="K82" i="3"/>
  <c r="L82" i="3"/>
  <c r="M82" i="3"/>
  <c r="N82" i="3"/>
  <c r="O82" i="3"/>
  <c r="P82" i="3"/>
  <c r="E83" i="3"/>
  <c r="F83" i="3"/>
  <c r="I83" i="3"/>
  <c r="J83" i="3"/>
  <c r="K83" i="3"/>
  <c r="L83" i="3"/>
  <c r="M83" i="3"/>
  <c r="N83" i="3"/>
  <c r="O83" i="3"/>
  <c r="P83" i="3"/>
  <c r="E84" i="3"/>
  <c r="F84" i="3"/>
  <c r="I84" i="3"/>
  <c r="J84" i="3"/>
  <c r="K84" i="3"/>
  <c r="L84" i="3"/>
  <c r="M84" i="3"/>
  <c r="N84" i="3"/>
  <c r="O84" i="3"/>
  <c r="P84" i="3"/>
  <c r="E85" i="3"/>
  <c r="F85" i="3"/>
  <c r="I85" i="3"/>
  <c r="J85" i="3"/>
  <c r="K85" i="3"/>
  <c r="L85" i="3"/>
  <c r="M85" i="3"/>
  <c r="N85" i="3"/>
  <c r="O85" i="3"/>
  <c r="P85" i="3"/>
  <c r="E86" i="3"/>
  <c r="F86" i="3"/>
  <c r="I86" i="3"/>
  <c r="J86" i="3"/>
  <c r="K86" i="3"/>
  <c r="L86" i="3"/>
  <c r="M86" i="3"/>
  <c r="N86" i="3"/>
  <c r="O86" i="3"/>
  <c r="P86" i="3"/>
  <c r="E87" i="3"/>
  <c r="F87" i="3"/>
  <c r="I87" i="3"/>
  <c r="J87" i="3"/>
  <c r="K87" i="3"/>
  <c r="L87" i="3"/>
  <c r="M87" i="3"/>
  <c r="N87" i="3"/>
  <c r="O87" i="3"/>
  <c r="P87" i="3"/>
  <c r="E88" i="3"/>
  <c r="F88" i="3"/>
  <c r="I88" i="3"/>
  <c r="J88" i="3"/>
  <c r="K88" i="3"/>
  <c r="L88" i="3"/>
  <c r="M88" i="3"/>
  <c r="N88" i="3"/>
  <c r="O88" i="3"/>
  <c r="P88" i="3"/>
  <c r="E89" i="3"/>
  <c r="F89" i="3"/>
  <c r="I89" i="3"/>
  <c r="J89" i="3"/>
  <c r="K89" i="3"/>
  <c r="L89" i="3"/>
  <c r="M89" i="3"/>
  <c r="N89" i="3"/>
  <c r="O89" i="3"/>
  <c r="P89" i="3"/>
  <c r="E90" i="3"/>
  <c r="F90" i="3"/>
  <c r="I90" i="3"/>
  <c r="J90" i="3"/>
  <c r="K90" i="3"/>
  <c r="L90" i="3"/>
  <c r="M90" i="3"/>
  <c r="N90" i="3"/>
  <c r="O90" i="3"/>
  <c r="P90" i="3"/>
  <c r="E91" i="3"/>
  <c r="F91" i="3"/>
  <c r="I91" i="3"/>
  <c r="J91" i="3"/>
  <c r="K91" i="3"/>
  <c r="L91" i="3"/>
  <c r="M91" i="3"/>
  <c r="N91" i="3"/>
  <c r="O91" i="3"/>
  <c r="P91" i="3"/>
  <c r="E92" i="3"/>
  <c r="F92" i="3"/>
  <c r="I92" i="3"/>
  <c r="J92" i="3"/>
  <c r="K92" i="3"/>
  <c r="L92" i="3"/>
  <c r="M92" i="3"/>
  <c r="N92" i="3"/>
  <c r="O92" i="3"/>
  <c r="P92" i="3"/>
  <c r="E93" i="3"/>
  <c r="F93" i="3"/>
  <c r="I93" i="3"/>
  <c r="J93" i="3"/>
  <c r="K93" i="3"/>
  <c r="L93" i="3"/>
  <c r="M93" i="3"/>
  <c r="N93" i="3"/>
  <c r="O93" i="3"/>
  <c r="P93" i="3"/>
  <c r="E94" i="3"/>
  <c r="F94" i="3"/>
  <c r="I94" i="3"/>
  <c r="J94" i="3"/>
  <c r="K94" i="3"/>
  <c r="L94" i="3"/>
  <c r="M94" i="3"/>
  <c r="N94" i="3"/>
  <c r="O94" i="3"/>
  <c r="P94" i="3"/>
  <c r="E95" i="3"/>
  <c r="F95" i="3"/>
  <c r="I95" i="3"/>
  <c r="J95" i="3"/>
  <c r="K95" i="3"/>
  <c r="L95" i="3"/>
  <c r="M95" i="3"/>
  <c r="N95" i="3"/>
  <c r="O95" i="3"/>
  <c r="P95" i="3"/>
  <c r="E96" i="3"/>
  <c r="F96" i="3"/>
  <c r="I96" i="3"/>
  <c r="J96" i="3"/>
  <c r="K96" i="3"/>
  <c r="L96" i="3"/>
  <c r="M96" i="3"/>
  <c r="N96" i="3"/>
  <c r="O96" i="3"/>
  <c r="P96" i="3"/>
  <c r="E97" i="3"/>
  <c r="F97" i="3"/>
  <c r="I97" i="3"/>
  <c r="J97" i="3"/>
  <c r="K97" i="3"/>
  <c r="L97" i="3"/>
  <c r="M97" i="3"/>
  <c r="N97" i="3"/>
  <c r="O97" i="3"/>
  <c r="P97" i="3"/>
  <c r="E98" i="3"/>
  <c r="F98" i="3"/>
  <c r="I98" i="3"/>
  <c r="J98" i="3"/>
  <c r="K98" i="3"/>
  <c r="L98" i="3"/>
  <c r="M98" i="3"/>
  <c r="N98" i="3"/>
  <c r="O98" i="3"/>
  <c r="P98" i="3"/>
  <c r="E99" i="3"/>
  <c r="F99" i="3"/>
  <c r="I99" i="3"/>
  <c r="J99" i="3"/>
  <c r="K99" i="3"/>
  <c r="L99" i="3"/>
  <c r="M99" i="3"/>
  <c r="N99" i="3"/>
  <c r="O99" i="3"/>
  <c r="P99" i="3"/>
  <c r="E100" i="3"/>
  <c r="F100" i="3"/>
  <c r="I100" i="3"/>
  <c r="J100" i="3"/>
  <c r="K100" i="3"/>
  <c r="L100" i="3"/>
  <c r="M100" i="3"/>
  <c r="N100" i="3"/>
  <c r="O100" i="3"/>
  <c r="P100" i="3"/>
  <c r="E101" i="3"/>
  <c r="F101" i="3"/>
  <c r="I101" i="3"/>
  <c r="J101" i="3"/>
  <c r="K101" i="3"/>
  <c r="L101" i="3"/>
  <c r="M101" i="3"/>
  <c r="N101" i="3"/>
  <c r="O101" i="3"/>
  <c r="P101" i="3"/>
  <c r="E102" i="3"/>
  <c r="F102" i="3"/>
  <c r="I102" i="3"/>
  <c r="J102" i="3"/>
  <c r="K102" i="3"/>
  <c r="L102" i="3"/>
  <c r="M102" i="3"/>
  <c r="N102" i="3"/>
  <c r="O102" i="3"/>
  <c r="P102" i="3"/>
  <c r="E103" i="3"/>
  <c r="F103" i="3"/>
  <c r="I103" i="3"/>
  <c r="J103" i="3"/>
  <c r="K103" i="3"/>
  <c r="L103" i="3"/>
  <c r="M103" i="3"/>
  <c r="N103" i="3"/>
  <c r="O103" i="3"/>
  <c r="P103" i="3"/>
  <c r="E104" i="3"/>
  <c r="F104" i="3"/>
  <c r="I104" i="3"/>
  <c r="J104" i="3"/>
  <c r="K104" i="3"/>
  <c r="L104" i="3"/>
  <c r="M104" i="3"/>
  <c r="N104" i="3"/>
  <c r="O104" i="3"/>
  <c r="P104" i="3"/>
  <c r="E105" i="3"/>
  <c r="F105" i="3"/>
  <c r="I105" i="3"/>
  <c r="J105" i="3"/>
  <c r="K105" i="3"/>
  <c r="L105" i="3"/>
  <c r="M105" i="3"/>
  <c r="N105" i="3"/>
  <c r="O105" i="3"/>
  <c r="P105" i="3"/>
  <c r="E106" i="3"/>
  <c r="F106" i="3"/>
  <c r="I106" i="3"/>
  <c r="J106" i="3"/>
  <c r="K106" i="3"/>
  <c r="L106" i="3"/>
  <c r="M106" i="3"/>
  <c r="N106" i="3"/>
  <c r="O106" i="3"/>
  <c r="P106" i="3"/>
  <c r="E107" i="3"/>
  <c r="F107" i="3"/>
  <c r="I107" i="3"/>
  <c r="J107" i="3"/>
  <c r="K107" i="3"/>
  <c r="L107" i="3"/>
  <c r="M107" i="3"/>
  <c r="N107" i="3"/>
  <c r="O107" i="3"/>
  <c r="P107" i="3"/>
  <c r="E108" i="3"/>
  <c r="F108" i="3"/>
  <c r="I108" i="3"/>
  <c r="J108" i="3"/>
  <c r="K108" i="3"/>
  <c r="L108" i="3"/>
  <c r="M108" i="3"/>
  <c r="N108" i="3"/>
  <c r="O108" i="3"/>
  <c r="P108" i="3"/>
  <c r="E109" i="3"/>
  <c r="F109" i="3"/>
  <c r="I109" i="3"/>
  <c r="J109" i="3"/>
  <c r="K109" i="3"/>
  <c r="L109" i="3"/>
  <c r="M109" i="3"/>
  <c r="N109" i="3"/>
  <c r="O109" i="3"/>
  <c r="P109" i="3"/>
  <c r="E110" i="3"/>
  <c r="F110" i="3"/>
  <c r="I110" i="3"/>
  <c r="J110" i="3"/>
  <c r="K110" i="3"/>
  <c r="L110" i="3"/>
  <c r="M110" i="3"/>
  <c r="N110" i="3"/>
  <c r="O110" i="3"/>
  <c r="P110" i="3"/>
  <c r="E111" i="3"/>
  <c r="F111" i="3"/>
  <c r="I111" i="3"/>
  <c r="J111" i="3"/>
  <c r="K111" i="3"/>
  <c r="L111" i="3"/>
  <c r="M111" i="3"/>
  <c r="N111" i="3"/>
  <c r="O111" i="3"/>
  <c r="P111" i="3"/>
  <c r="E112" i="3"/>
  <c r="F112" i="3"/>
  <c r="I112" i="3"/>
  <c r="J112" i="3"/>
  <c r="K112" i="3"/>
  <c r="L112" i="3"/>
  <c r="M112" i="3"/>
  <c r="N112" i="3"/>
  <c r="O112" i="3"/>
  <c r="P112" i="3"/>
  <c r="E113" i="3"/>
  <c r="F113" i="3"/>
  <c r="I113" i="3"/>
  <c r="J113" i="3"/>
  <c r="K113" i="3"/>
  <c r="L113" i="3"/>
  <c r="M113" i="3"/>
  <c r="N113" i="3"/>
  <c r="O113" i="3"/>
  <c r="P113" i="3"/>
  <c r="E114" i="3"/>
  <c r="F114" i="3"/>
  <c r="I114" i="3"/>
  <c r="J114" i="3"/>
  <c r="K114" i="3"/>
  <c r="L114" i="3"/>
  <c r="M114" i="3"/>
  <c r="N114" i="3"/>
  <c r="O114" i="3"/>
  <c r="P114" i="3"/>
  <c r="E115" i="3"/>
  <c r="F115" i="3"/>
  <c r="I115" i="3"/>
  <c r="J115" i="3"/>
  <c r="K115" i="3"/>
  <c r="L115" i="3"/>
  <c r="M115" i="3"/>
  <c r="N115" i="3"/>
  <c r="O115" i="3"/>
  <c r="P115" i="3"/>
  <c r="E116" i="3"/>
  <c r="F116" i="3"/>
  <c r="I116" i="3"/>
  <c r="J116" i="3"/>
  <c r="K116" i="3"/>
  <c r="L116" i="3"/>
  <c r="M116" i="3"/>
  <c r="N116" i="3"/>
  <c r="O116" i="3"/>
  <c r="P116" i="3"/>
  <c r="E117" i="3"/>
  <c r="F117" i="3"/>
  <c r="I117" i="3"/>
  <c r="J117" i="3"/>
  <c r="K117" i="3"/>
  <c r="L117" i="3"/>
  <c r="M117" i="3"/>
  <c r="N117" i="3"/>
  <c r="O117" i="3"/>
  <c r="P117" i="3"/>
  <c r="E118" i="3"/>
  <c r="F118" i="3"/>
  <c r="I118" i="3"/>
  <c r="J118" i="3"/>
  <c r="K118" i="3"/>
  <c r="L118" i="3"/>
  <c r="M118" i="3"/>
  <c r="N118" i="3"/>
  <c r="O118" i="3"/>
  <c r="P118" i="3"/>
  <c r="E119" i="3"/>
  <c r="F119" i="3"/>
  <c r="I119" i="3"/>
  <c r="J119" i="3"/>
  <c r="K119" i="3"/>
  <c r="L119" i="3"/>
  <c r="M119" i="3"/>
  <c r="N119" i="3"/>
  <c r="O119" i="3"/>
  <c r="P119" i="3"/>
  <c r="E120" i="3"/>
  <c r="F120" i="3"/>
  <c r="I120" i="3"/>
  <c r="J120" i="3"/>
  <c r="K120" i="3"/>
  <c r="L120" i="3"/>
  <c r="M120" i="3"/>
  <c r="N120" i="3"/>
  <c r="O120" i="3"/>
  <c r="P120" i="3"/>
  <c r="AD6" i="1"/>
  <c r="AE6" i="1"/>
  <c r="AF6" i="1"/>
  <c r="AG6" i="1"/>
  <c r="K137" i="1"/>
  <c r="P122" i="3"/>
  <c r="O122" i="3"/>
  <c r="N122" i="3"/>
  <c r="M122" i="3"/>
  <c r="L122" i="3"/>
  <c r="K122" i="3"/>
  <c r="J122" i="3"/>
  <c r="I122" i="3"/>
  <c r="F122" i="3"/>
  <c r="E122" i="3"/>
  <c r="P121" i="3"/>
  <c r="O121" i="3"/>
  <c r="N121" i="3"/>
  <c r="M121" i="3"/>
  <c r="L121" i="3"/>
  <c r="K121" i="3"/>
  <c r="J121" i="3"/>
  <c r="I121" i="3"/>
  <c r="F121" i="3"/>
  <c r="E121" i="3"/>
  <c r="J3" i="3"/>
  <c r="E3" i="3"/>
  <c r="F3" i="3"/>
  <c r="I3" i="3"/>
  <c r="L3" i="3"/>
  <c r="K3" i="3"/>
  <c r="P3" i="3"/>
  <c r="O3" i="3"/>
  <c r="N3" i="3"/>
  <c r="M3" i="3"/>
  <c r="AB26" i="1"/>
  <c r="AC26" i="1"/>
  <c r="AO134" i="1" l="1"/>
  <c r="AO130" i="1"/>
  <c r="AO126" i="1"/>
  <c r="AO122" i="1"/>
  <c r="AO118" i="1"/>
  <c r="AO114" i="1"/>
  <c r="AO110" i="1"/>
  <c r="AO82" i="1"/>
  <c r="AO78" i="1"/>
  <c r="AO74" i="1"/>
  <c r="AO70" i="1"/>
  <c r="AO66" i="1"/>
  <c r="AO62" i="1"/>
  <c r="AO58" i="1"/>
  <c r="AO50" i="1"/>
  <c r="AO46" i="1"/>
  <c r="AO42" i="1"/>
  <c r="AO34" i="1"/>
  <c r="AO30" i="1"/>
  <c r="AO132" i="1"/>
  <c r="AO128" i="1"/>
  <c r="AO124" i="1"/>
  <c r="AO120" i="1"/>
  <c r="AO116" i="1"/>
  <c r="AO112" i="1"/>
  <c r="AO107" i="1"/>
  <c r="AO80" i="1"/>
  <c r="AO76" i="1"/>
  <c r="AO72" i="1"/>
  <c r="AO68" i="1"/>
  <c r="AO64" i="1"/>
  <c r="AO60" i="1"/>
  <c r="AO56" i="1"/>
  <c r="AO52" i="1"/>
  <c r="AO48" i="1"/>
  <c r="AO44" i="1"/>
  <c r="AO40" i="1"/>
  <c r="AO36" i="1"/>
  <c r="AO32" i="1"/>
  <c r="AO28" i="1"/>
  <c r="AO25" i="1"/>
  <c r="AO24" i="1"/>
  <c r="AO21" i="1"/>
  <c r="AC21" i="1" s="1"/>
  <c r="A3" i="3"/>
  <c r="A4" i="3"/>
  <c r="AO22" i="1"/>
  <c r="AB21" i="1"/>
  <c r="A12" i="3"/>
  <c r="A11" i="3"/>
  <c r="A10" i="3"/>
  <c r="A9" i="3"/>
  <c r="A8" i="3"/>
  <c r="A7" i="3"/>
  <c r="A6" i="3"/>
  <c r="A5" i="3"/>
  <c r="AO104" i="1"/>
  <c r="AO94" i="1"/>
  <c r="AO54" i="1"/>
  <c r="AO88" i="1"/>
  <c r="AO26" i="1"/>
  <c r="AO38" i="1"/>
  <c r="AO102" i="1"/>
  <c r="AO96" i="1"/>
  <c r="AO86" i="1"/>
  <c r="AO19" i="1"/>
  <c r="AO108" i="1"/>
  <c r="AO106" i="1"/>
  <c r="AO98" i="1"/>
  <c r="AO90" i="1"/>
  <c r="AO16" i="1"/>
  <c r="AC16" i="1" s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5" i="1"/>
  <c r="AO103" i="1"/>
  <c r="AO101" i="1"/>
  <c r="AO100" i="1"/>
  <c r="AO99" i="1"/>
  <c r="AO97" i="1"/>
  <c r="AO95" i="1"/>
  <c r="AO93" i="1"/>
  <c r="AO92" i="1"/>
  <c r="AO91" i="1"/>
  <c r="AO89" i="1"/>
  <c r="AO87" i="1"/>
  <c r="AO85" i="1"/>
  <c r="AO84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3" i="1"/>
  <c r="AO20" i="1"/>
  <c r="AO18" i="1"/>
  <c r="AO17" i="1"/>
  <c r="AB25" i="1" l="1"/>
  <c r="AC25" i="1"/>
  <c r="AC24" i="1"/>
  <c r="AB24" i="1"/>
  <c r="AC23" i="1"/>
  <c r="AB23" i="1"/>
  <c r="AC22" i="1"/>
  <c r="AB22" i="1"/>
  <c r="AC20" i="1"/>
  <c r="AB20" i="1"/>
  <c r="AC19" i="1"/>
  <c r="AB19" i="1"/>
  <c r="AC18" i="1"/>
  <c r="AB18" i="1"/>
  <c r="AC17" i="1"/>
  <c r="AB17" i="1"/>
  <c r="AB16" i="1"/>
  <c r="Z6" i="1"/>
  <c r="Z7" i="1" l="1"/>
  <c r="X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YOSHIFUMI YAMAMOTO</author>
  </authors>
  <commentList>
    <comment ref="M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修正で、種目そのもの削除した場合は、記録欄もすべて削除してください。</t>
        </r>
      </text>
    </comment>
  </commentList>
</comments>
</file>

<file path=xl/sharedStrings.xml><?xml version="1.0" encoding="utf-8"?>
<sst xmlns="http://schemas.openxmlformats.org/spreadsheetml/2006/main" count="482" uniqueCount="344">
  <si>
    <t>№</t>
    <phoneticPr fontId="2"/>
  </si>
  <si>
    <t>性別</t>
    <rPh sb="0" eb="2">
      <t>セイベツ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</si>
  <si>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</si>
  <si>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</si>
  <si>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分</t>
    <rPh sb="0" eb="1">
      <t>フン</t>
    </rPh>
    <phoneticPr fontId="2"/>
  </si>
  <si>
    <t>秒
ｍ</t>
    <rPh sb="0" eb="1">
      <t>ビョウ</t>
    </rPh>
    <phoneticPr fontId="2"/>
  </si>
  <si>
    <t>兵庫</t>
  </si>
  <si>
    <t>DB</t>
    <phoneticPr fontId="2"/>
  </si>
  <si>
    <t>N1</t>
    <phoneticPr fontId="2"/>
  </si>
  <si>
    <t>N2</t>
    <phoneticPr fontId="2"/>
  </si>
  <si>
    <t>SX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</si>
  <si>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</si>
  <si>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</si>
  <si>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</si>
  <si>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</si>
  <si>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S2</t>
    <phoneticPr fontId="2"/>
  </si>
  <si>
    <t>S3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</si>
  <si>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</si>
  <si>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</si>
  <si>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手</t>
    <rPh sb="0" eb="1">
      <t>テ</t>
    </rPh>
    <phoneticPr fontId="2"/>
  </si>
  <si>
    <t>w4*4</t>
    <phoneticPr fontId="2"/>
  </si>
  <si>
    <t>w4*1</t>
    <phoneticPr fontId="2"/>
  </si>
  <si>
    <t>m4*4</t>
    <phoneticPr fontId="2"/>
  </si>
  <si>
    <t>m4*1</t>
    <phoneticPr fontId="2"/>
  </si>
  <si>
    <t>個人種目２
個人種目４</t>
    <rPh sb="0" eb="2">
      <t>コジン</t>
    </rPh>
    <rPh sb="2" eb="4">
      <t>シュモク</t>
    </rPh>
    <rPh sb="6" eb="8">
      <t>コジン</t>
    </rPh>
    <rPh sb="8" eb="10">
      <t>シュモク</t>
    </rPh>
    <phoneticPr fontId="2"/>
  </si>
  <si>
    <t>個人種目３
個人種目５</t>
    <rPh sb="0" eb="2">
      <t>コジン</t>
    </rPh>
    <rPh sb="2" eb="4">
      <t>シュモク</t>
    </rPh>
    <rPh sb="6" eb="8">
      <t>コジン</t>
    </rPh>
    <rPh sb="8" eb="10">
      <t>シュモク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</si>
  <si>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</si>
  <si>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</si>
  <si>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</si>
  <si>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</si>
  <si>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</si>
  <si>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</si>
  <si>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</si>
  <si>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</si>
  <si>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</si>
  <si>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</si>
  <si>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</si>
  <si>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</si>
  <si>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</si>
  <si>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</si>
  <si>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</si>
  <si>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</si>
  <si>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</si>
  <si>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</si>
  <si>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</si>
  <si>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</si>
  <si>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</si>
  <si>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</si>
  <si>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</si>
  <si>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</si>
  <si>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</si>
  <si>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</si>
  <si>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</si>
  <si>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</si>
  <si>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</si>
  <si>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</si>
  <si>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</si>
  <si>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</si>
  <si>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</si>
  <si>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</si>
  <si>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</si>
  <si>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</si>
  <si>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</si>
  <si>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</si>
  <si>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</si>
  <si>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</si>
  <si>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</si>
  <si>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</si>
  <si>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</si>
  <si>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</si>
  <si>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</si>
  <si>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</si>
  <si>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2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</si>
  <si>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</si>
  <si>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</si>
  <si>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</si>
  <si>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</si>
  <si>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</si>
  <si>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</si>
  <si>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</si>
  <si>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</si>
  <si>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</si>
  <si>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</si>
  <si>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</si>
  <si>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</si>
  <si>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</si>
  <si>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</si>
  <si>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</si>
  <si>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5000ｍ</t>
  </si>
  <si>
    <t>01100 0</t>
  </si>
  <si>
    <t>03400 0</t>
  </si>
  <si>
    <t>04400 0</t>
  </si>
  <si>
    <t>03700 0</t>
  </si>
  <si>
    <t>04600 0</t>
  </si>
  <si>
    <t>05300 0</t>
  </si>
  <si>
    <t>06100 0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</si>
  <si>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</si>
  <si>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</si>
  <si>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</si>
  <si>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</si>
  <si>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</si>
  <si>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</si>
  <si>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</si>
  <si>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</si>
  <si>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</si>
  <si>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</si>
  <si>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</si>
  <si>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</si>
  <si>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</si>
  <si>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</si>
  <si>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</si>
  <si>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</si>
  <si>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数</t>
    <rPh sb="0" eb="1">
      <t>カズ</t>
    </rPh>
    <phoneticPr fontId="2"/>
  </si>
  <si>
    <t>単価</t>
    <rPh sb="0" eb="2">
      <t>タンカ</t>
    </rPh>
    <phoneticPr fontId="2"/>
  </si>
  <si>
    <t>金額小計</t>
    <rPh sb="0" eb="2">
      <t>キンガク</t>
    </rPh>
    <rPh sb="2" eb="4">
      <t>ショウケイ</t>
    </rPh>
    <phoneticPr fontId="2"/>
  </si>
  <si>
    <t>申込責任者氏名：</t>
    <rPh sb="0" eb="2">
      <t>モウシコミ</t>
    </rPh>
    <rPh sb="2" eb="5">
      <t>セキニンシャ</t>
    </rPh>
    <rPh sb="5" eb="7">
      <t>シメイ</t>
    </rPh>
    <phoneticPr fontId="2"/>
  </si>
  <si>
    <t>08701 0</t>
    <phoneticPr fontId="2"/>
  </si>
  <si>
    <t>個人種目１</t>
    <rPh sb="0" eb="2">
      <t>コジン</t>
    </rPh>
    <rPh sb="2" eb="4">
      <t>シュモク</t>
    </rPh>
    <phoneticPr fontId="2"/>
  </si>
  <si>
    <t>3000ｍ（女Ａ）</t>
    <rPh sb="6" eb="7">
      <t>オンナ</t>
    </rPh>
    <phoneticPr fontId="2"/>
  </si>
  <si>
    <t>01001 0</t>
    <phoneticPr fontId="2"/>
  </si>
  <si>
    <t>05400 0</t>
    <phoneticPr fontId="2"/>
  </si>
  <si>
    <t>緊急連絡先：</t>
    <rPh sb="0" eb="2">
      <t>キンキュウ</t>
    </rPh>
    <rPh sb="2" eb="5">
      <t>レンラクサキ</t>
    </rPh>
    <phoneticPr fontId="2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</si>
  <si>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2"/>
  </si>
  <si>
    <t>●</t>
    <phoneticPr fontId="2"/>
  </si>
  <si>
    <t>▲</t>
    <phoneticPr fontId="2"/>
  </si>
  <si>
    <t>★</t>
    <phoneticPr fontId="2"/>
  </si>
  <si>
    <t>▼</t>
    <phoneticPr fontId="2"/>
  </si>
  <si>
    <t>ﾅﾝﾊﾞｰｶｰﾄﾞ
(中学5桁)</t>
    <rPh sb="11" eb="13">
      <t>チュウガク</t>
    </rPh>
    <rPh sb="14" eb="15">
      <t>ケタ</t>
    </rPh>
    <phoneticPr fontId="2"/>
  </si>
  <si>
    <t>ﾊﾝﾏｰ（男Ａ）</t>
    <rPh sb="5" eb="6">
      <t>オトコ</t>
    </rPh>
    <phoneticPr fontId="2"/>
  </si>
  <si>
    <t>09101 0</t>
    <phoneticPr fontId="2"/>
  </si>
  <si>
    <t>生年</t>
    <rPh sb="0" eb="2">
      <t>セイネン</t>
    </rPh>
    <phoneticPr fontId="2"/>
  </si>
  <si>
    <t>00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</si>
  <si>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</si>
  <si>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</si>
  <si>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</si>
  <si>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</si>
  <si>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</si>
  <si>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</si>
  <si>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</si>
  <si>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</si>
  <si>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ﾌﾘｶﾞﾅ(性)</t>
    <rPh sb="6" eb="7">
      <t>セイ</t>
    </rPh>
    <phoneticPr fontId="2"/>
  </si>
  <si>
    <t>ﾌﾘｶﾞﾅ(名)</t>
    <rPh sb="6" eb="7">
      <t>メイ</t>
    </rPh>
    <phoneticPr fontId="2"/>
  </si>
  <si>
    <t>合計金額</t>
    <rPh sb="0" eb="2">
      <t>ゴウケイ</t>
    </rPh>
    <rPh sb="2" eb="4">
      <t>キンガク</t>
    </rPh>
    <phoneticPr fontId="2"/>
  </si>
  <si>
    <t>英表記(姓) 
例 HYOGO</t>
    <rPh sb="0" eb="1">
      <t>エイ</t>
    </rPh>
    <rPh sb="1" eb="3">
      <t>ヒョウキ</t>
    </rPh>
    <rPh sb="4" eb="5">
      <t>セイ</t>
    </rPh>
    <rPh sb="8" eb="9">
      <t>レイ</t>
    </rPh>
    <phoneticPr fontId="2"/>
  </si>
  <si>
    <t>英表記（名)
例 Taro</t>
    <rPh sb="0" eb="1">
      <t>エイ</t>
    </rPh>
    <rPh sb="1" eb="3">
      <t>ヒョウキ</t>
    </rPh>
    <rPh sb="4" eb="5">
      <t>メイ</t>
    </rPh>
    <rPh sb="7" eb="8">
      <t>レイ</t>
    </rPh>
    <phoneticPr fontId="2"/>
  </si>
  <si>
    <t>N3</t>
    <phoneticPr fontId="2"/>
  </si>
  <si>
    <t>NT</t>
    <phoneticPr fontId="2"/>
  </si>
  <si>
    <t>個人</t>
    <rPh sb="0" eb="2">
      <t>コジン</t>
    </rPh>
    <phoneticPr fontId="2"/>
  </si>
  <si>
    <t>混成</t>
    <rPh sb="0" eb="2">
      <t>コンセイ</t>
    </rPh>
    <phoneticPr fontId="2"/>
  </si>
  <si>
    <t>混成カウント</t>
    <rPh sb="0" eb="2">
      <t>コンセイ</t>
    </rPh>
    <phoneticPr fontId="2"/>
  </si>
  <si>
    <r>
      <t xml:space="preserve">国籍
</t>
    </r>
    <r>
      <rPr>
        <sz val="8"/>
        <rFont val="ＭＳ Ｐゴシック"/>
        <family val="3"/>
        <charset val="128"/>
      </rPr>
      <t>（日本以外）</t>
    </r>
    <rPh sb="0" eb="2">
      <t>コクセキ</t>
    </rPh>
    <rPh sb="4" eb="6">
      <t>ニホン</t>
    </rPh>
    <rPh sb="6" eb="8">
      <t>イガイ</t>
    </rPh>
    <phoneticPr fontId="2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</si>
  <si>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2"/>
  </si>
  <si>
    <t>↓日本以外の場合のみ入力</t>
    <rPh sb="1" eb="3">
      <t>ニホン</t>
    </rPh>
    <rPh sb="3" eb="5">
      <t>イガイ</t>
    </rPh>
    <rPh sb="6" eb="8">
      <t>バアイ</t>
    </rPh>
    <rPh sb="10" eb="12">
      <t>ニュウリョク</t>
    </rPh>
    <phoneticPr fontId="2"/>
  </si>
  <si>
    <t>↓生年西暦下2桁</t>
    <rPh sb="1" eb="3">
      <t>セイネン</t>
    </rPh>
    <rPh sb="3" eb="5">
      <t>セイレキ</t>
    </rPh>
    <rPh sb="5" eb="6">
      <t>シモ</t>
    </rPh>
    <rPh sb="7" eb="8">
      <t>ケタ</t>
    </rPh>
    <phoneticPr fontId="2"/>
  </si>
  <si>
    <t>09</t>
    <phoneticPr fontId="2"/>
  </si>
  <si>
    <t>砲丸(男)</t>
    <rPh sb="0" eb="2">
      <t>ホウガン</t>
    </rPh>
    <rPh sb="3" eb="4">
      <t>オトコ</t>
    </rPh>
    <phoneticPr fontId="2"/>
  </si>
  <si>
    <t>砲丸(女)</t>
    <rPh sb="0" eb="2">
      <t>ホウガン</t>
    </rPh>
    <rPh sb="3" eb="4">
      <t>オンナ</t>
    </rPh>
    <phoneticPr fontId="2"/>
  </si>
  <si>
    <t>円盤(男)</t>
    <rPh sb="0" eb="2">
      <t>エンバン</t>
    </rPh>
    <rPh sb="3" eb="4">
      <t>オトコ</t>
    </rPh>
    <phoneticPr fontId="2"/>
  </si>
  <si>
    <t>円盤(女)</t>
    <rPh sb="0" eb="2">
      <t>エンバン</t>
    </rPh>
    <rPh sb="3" eb="4">
      <t>オンナ</t>
    </rPh>
    <phoneticPr fontId="2"/>
  </si>
  <si>
    <t>ﾊﾝﾏｰ(男)</t>
    <rPh sb="5" eb="6">
      <t>オトコ</t>
    </rPh>
    <phoneticPr fontId="2"/>
  </si>
  <si>
    <t>ﾊﾝﾏｰ(女)</t>
    <rPh sb="5" eb="6">
      <t>オンナ</t>
    </rPh>
    <phoneticPr fontId="2"/>
  </si>
  <si>
    <t>やり(男)</t>
    <rPh sb="3" eb="4">
      <t>オトコ</t>
    </rPh>
    <phoneticPr fontId="2"/>
  </si>
  <si>
    <t>やり(女)</t>
    <rPh sb="3" eb="4">
      <t>オンナ</t>
    </rPh>
    <phoneticPr fontId="2"/>
  </si>
  <si>
    <t>１　団体情報</t>
    <rPh sb="2" eb="4">
      <t>ダンタイ</t>
    </rPh>
    <rPh sb="4" eb="6">
      <t>ジョウホウ</t>
    </rPh>
    <phoneticPr fontId="2"/>
  </si>
  <si>
    <t>２　リレー記録（出場チームのみ）</t>
    <rPh sb="5" eb="7">
      <t>キロク</t>
    </rPh>
    <rPh sb="8" eb="10">
      <t>シュツジョウ</t>
    </rPh>
    <phoneticPr fontId="2"/>
  </si>
  <si>
    <t>種目：</t>
    <rPh sb="0" eb="2">
      <t>シュモク</t>
    </rPh>
    <phoneticPr fontId="2"/>
  </si>
  <si>
    <t>記録（4桁or5桁数値）：</t>
    <rPh sb="0" eb="2">
      <t>キロク</t>
    </rPh>
    <rPh sb="4" eb="5">
      <t>ケタ</t>
    </rPh>
    <rPh sb="8" eb="9">
      <t>ケタ</t>
    </rPh>
    <rPh sb="9" eb="11">
      <t>スウチ</t>
    </rPh>
    <phoneticPr fontId="2"/>
  </si>
  <si>
    <t>↓十種・七種の得点は秒m欄に上2桁，1/100cm欄に下2桁を入力</t>
    <rPh sb="1" eb="3">
      <t>ジュッシュ</t>
    </rPh>
    <rPh sb="4" eb="6">
      <t>ナナシュ</t>
    </rPh>
    <rPh sb="7" eb="9">
      <t>トクテン</t>
    </rPh>
    <rPh sb="10" eb="11">
      <t>ビョウ</t>
    </rPh>
    <rPh sb="12" eb="13">
      <t>ラン</t>
    </rPh>
    <rPh sb="14" eb="15">
      <t>ウエ</t>
    </rPh>
    <rPh sb="16" eb="17">
      <t>ケタ</t>
    </rPh>
    <rPh sb="25" eb="26">
      <t>ラン</t>
    </rPh>
    <rPh sb="27" eb="28">
      <t>シタ</t>
    </rPh>
    <rPh sb="29" eb="30">
      <t>ケタ</t>
    </rPh>
    <rPh sb="31" eb="33">
      <t>ニュウリョク</t>
    </rPh>
    <phoneticPr fontId="2"/>
  </si>
  <si>
    <t>男1600R</t>
    <rPh sb="0" eb="1">
      <t>オトコ</t>
    </rPh>
    <phoneticPr fontId="2"/>
  </si>
  <si>
    <t>女
400R</t>
    <rPh sb="0" eb="1">
      <t>オンナ</t>
    </rPh>
    <phoneticPr fontId="2"/>
  </si>
  <si>
    <t>女
1600R</t>
    <rPh sb="0" eb="1">
      <t>オンナ</t>
    </rPh>
    <phoneticPr fontId="2"/>
  </si>
  <si>
    <t>男
400R</t>
    <rPh sb="0" eb="1">
      <t>オトコ</t>
    </rPh>
    <phoneticPr fontId="2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</si>
  <si>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2"/>
  </si>
  <si>
    <t>リレーチーム数（自動計算）</t>
    <rPh sb="6" eb="7">
      <t>スウ</t>
    </rPh>
    <rPh sb="8" eb="10">
      <t>ジドウ</t>
    </rPh>
    <rPh sb="10" eb="12">
      <t>ケイサン</t>
    </rPh>
    <phoneticPr fontId="2"/>
  </si>
  <si>
    <t>★女400R</t>
    <rPh sb="1" eb="2">
      <t>オンナ</t>
    </rPh>
    <phoneticPr fontId="2"/>
  </si>
  <si>
    <t>▲男1600R</t>
    <rPh sb="1" eb="2">
      <t>オトコ</t>
    </rPh>
    <phoneticPr fontId="2"/>
  </si>
  <si>
    <t>●男400R</t>
    <rPh sb="1" eb="2">
      <t>オトコ</t>
    </rPh>
    <phoneticPr fontId="2"/>
  </si>
  <si>
    <t>▼女1600R</t>
    <rPh sb="1" eb="2">
      <t>オンナ</t>
    </rPh>
    <phoneticPr fontId="2"/>
  </si>
  <si>
    <t>↓各チーム4～6名を登録</t>
    <rPh sb="1" eb="2">
      <t>カク</t>
    </rPh>
    <rPh sb="8" eb="9">
      <t>メイ</t>
    </rPh>
    <rPh sb="10" eb="12">
      <t>トウロク</t>
    </rPh>
    <phoneticPr fontId="2"/>
  </si>
  <si>
    <t>４　提出データ（csvファイル）の作成</t>
    <rPh sb="2" eb="4">
      <t>テイシュツ</t>
    </rPh>
    <rPh sb="17" eb="19">
      <t>サクセイ</t>
    </rPh>
    <phoneticPr fontId="2"/>
  </si>
  <si>
    <t>３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2"/>
  </si>
  <si>
    <t>リレー記録</t>
    <rPh sb="3" eb="5">
      <t>キロク</t>
    </rPh>
    <phoneticPr fontId="2"/>
  </si>
  <si>
    <t>男
400R</t>
    <phoneticPr fontId="2"/>
  </si>
  <si>
    <t>男
1600R</t>
    <phoneticPr fontId="2"/>
  </si>
  <si>
    <t>女
400R</t>
    <phoneticPr fontId="2"/>
  </si>
  <si>
    <t>女
1600R</t>
    <phoneticPr fontId="2"/>
  </si>
  <si>
    <t>490111　夙川学院短大</t>
  </si>
  <si>
    <t>選手名
（確認用）</t>
    <rPh sb="0" eb="2">
      <t>センシュ</t>
    </rPh>
    <rPh sb="2" eb="3">
      <t>メイ</t>
    </rPh>
    <rPh sb="5" eb="8">
      <t>カクニンヨウ</t>
    </rPh>
    <phoneticPr fontId="2"/>
  </si>
  <si>
    <t>十種競技</t>
  </si>
  <si>
    <t>20100 0</t>
  </si>
  <si>
    <t>七種競技</t>
  </si>
  <si>
    <t>20200 0</t>
  </si>
  <si>
    <t/>
  </si>
  <si>
    <t>少Aﾊﾝﾏｰ男</t>
    <phoneticPr fontId="2"/>
  </si>
  <si>
    <t>少B3000男</t>
    <phoneticPr fontId="2"/>
  </si>
  <si>
    <t>01002 0</t>
    <phoneticPr fontId="2"/>
  </si>
  <si>
    <t>110Ｈ男</t>
    <rPh sb="4" eb="5">
      <t>オトコ</t>
    </rPh>
    <phoneticPr fontId="2"/>
  </si>
  <si>
    <t>100H女</t>
    <rPh sb="4" eb="5">
      <t>オンナ</t>
    </rPh>
    <phoneticPr fontId="2"/>
  </si>
  <si>
    <t>400Ｈ男</t>
    <rPh sb="4" eb="5">
      <t>オトコ</t>
    </rPh>
    <phoneticPr fontId="2"/>
  </si>
  <si>
    <t>400Ｈ女</t>
    <rPh sb="4" eb="5">
      <t>オンナ</t>
    </rPh>
    <phoneticPr fontId="2"/>
  </si>
  <si>
    <t>3000SC男</t>
    <rPh sb="6" eb="7">
      <t>オトコ</t>
    </rPh>
    <phoneticPr fontId="2"/>
  </si>
  <si>
    <t>3000SC女</t>
    <rPh sb="6" eb="7">
      <t>オンナ</t>
    </rPh>
    <phoneticPr fontId="2"/>
  </si>
  <si>
    <t>5000Ｗ</t>
    <phoneticPr fontId="2"/>
  </si>
  <si>
    <t>①</t>
    <phoneticPr fontId="2"/>
  </si>
  <si>
    <t>②</t>
    <phoneticPr fontId="2"/>
  </si>
  <si>
    <t>備考</t>
    <rPh sb="0" eb="2">
      <t>ビコウ</t>
    </rPh>
    <phoneticPr fontId="2"/>
  </si>
  <si>
    <t>※男子砲丸投、男子円盤投、男子ﾊﾝﾏｰ投、女子砲丸投は、参加標準記録記における①②どちらの重さの記録かを、備考欄の「①、②」で選択してください。競走競技で手動の記録の場合は備考欄で「手」を選択してください。</t>
    <rPh sb="1" eb="3">
      <t>ダンシ</t>
    </rPh>
    <rPh sb="3" eb="6">
      <t>ホウガンナ</t>
    </rPh>
    <rPh sb="7" eb="9">
      <t>ダンシ</t>
    </rPh>
    <rPh sb="9" eb="12">
      <t>エンバンナゲ</t>
    </rPh>
    <rPh sb="13" eb="15">
      <t>ダンシ</t>
    </rPh>
    <rPh sb="19" eb="20">
      <t>ナ</t>
    </rPh>
    <rPh sb="21" eb="23">
      <t>ジョシ</t>
    </rPh>
    <rPh sb="23" eb="26">
      <t>ホウガンナ</t>
    </rPh>
    <rPh sb="28" eb="34">
      <t>サンカヒョウジュンキロク</t>
    </rPh>
    <rPh sb="45" eb="46">
      <t>オモ</t>
    </rPh>
    <rPh sb="48" eb="50">
      <t>キロク</t>
    </rPh>
    <rPh sb="53" eb="56">
      <t>ビコウラン</t>
    </rPh>
    <rPh sb="63" eb="65">
      <t>センタク</t>
    </rPh>
    <rPh sb="72" eb="74">
      <t>キョウソウ</t>
    </rPh>
    <rPh sb="74" eb="76">
      <t>キョウギ</t>
    </rPh>
    <rPh sb="77" eb="79">
      <t>シュドウ</t>
    </rPh>
    <rPh sb="80" eb="82">
      <t>キロク</t>
    </rPh>
    <rPh sb="83" eb="85">
      <t>バアイ</t>
    </rPh>
    <rPh sb="86" eb="89">
      <t>ビコウラン</t>
    </rPh>
    <rPh sb="91" eb="92">
      <t>テ</t>
    </rPh>
    <rPh sb="94" eb="96">
      <t>センタク</t>
    </rPh>
    <phoneticPr fontId="2"/>
  </si>
  <si>
    <t>少AB300H男</t>
    <phoneticPr fontId="2"/>
  </si>
  <si>
    <t>少A円盤男</t>
    <rPh sb="0" eb="1">
      <t>ショウ</t>
    </rPh>
    <rPh sb="2" eb="4">
      <t>エンバン</t>
    </rPh>
    <rPh sb="4" eb="5">
      <t>オトコ</t>
    </rPh>
    <phoneticPr fontId="2"/>
  </si>
  <si>
    <t>少AB300</t>
    <phoneticPr fontId="2"/>
  </si>
  <si>
    <t>00403 0</t>
    <phoneticPr fontId="2"/>
  </si>
  <si>
    <t>少AB110Ｈ男</t>
    <phoneticPr fontId="2"/>
  </si>
  <si>
    <t>03303 0</t>
    <phoneticPr fontId="2"/>
  </si>
  <si>
    <t>03803 0</t>
    <phoneticPr fontId="2"/>
  </si>
  <si>
    <t>少AB300H女</t>
    <rPh sb="7" eb="8">
      <t>オンナ</t>
    </rPh>
    <phoneticPr fontId="2"/>
  </si>
  <si>
    <t>04703 0</t>
    <phoneticPr fontId="2"/>
  </si>
  <si>
    <t>少B砲丸男</t>
    <rPh sb="0" eb="1">
      <t>ショウ</t>
    </rPh>
    <rPh sb="2" eb="4">
      <t>ホウガン</t>
    </rPh>
    <rPh sb="4" eb="5">
      <t>オトコ</t>
    </rPh>
    <phoneticPr fontId="2"/>
  </si>
  <si>
    <t>08302 0</t>
    <phoneticPr fontId="2"/>
  </si>
  <si>
    <t>492051　青学大</t>
  </si>
  <si>
    <t>495440　育英大</t>
  </si>
  <si>
    <t>492204　大阪学院大</t>
  </si>
  <si>
    <t>490053　大阪教育大</t>
  </si>
  <si>
    <t>492205　大阪経済大</t>
  </si>
  <si>
    <t>492207　大阪芸術大</t>
  </si>
  <si>
    <t>492208　大阪工業大</t>
  </si>
  <si>
    <t>501018　大阪公立大</t>
  </si>
  <si>
    <t>492355　大阪国際大</t>
  </si>
  <si>
    <t>492209　大阪産業大</t>
  </si>
  <si>
    <t>492523　大阪成蹊大</t>
  </si>
  <si>
    <t>490051　大阪大</t>
  </si>
  <si>
    <t>492213　大阪体育大</t>
  </si>
  <si>
    <t>492214　大阪電通大</t>
  </si>
  <si>
    <t>496060　大手前大</t>
  </si>
  <si>
    <t>490061　岡山大</t>
  </si>
  <si>
    <t>492253　岡山理科大</t>
  </si>
  <si>
    <t>492217　追手門学院大</t>
  </si>
  <si>
    <t>490065　香川大</t>
  </si>
  <si>
    <t>490077　鹿児島大</t>
  </si>
  <si>
    <t>492142　神奈川大</t>
  </si>
  <si>
    <t>490037　金沢大</t>
  </si>
  <si>
    <t>490096　鹿屋体育大</t>
  </si>
  <si>
    <t>492379　川崎医療福祉大</t>
  </si>
  <si>
    <t>492219　関西医科大</t>
  </si>
  <si>
    <t>492220　関西外国語大</t>
  </si>
  <si>
    <t>492218　関西大</t>
  </si>
  <si>
    <t>492430　関西福祉大</t>
  </si>
  <si>
    <t>492232　関西学院大</t>
  </si>
  <si>
    <t>492582　環太平洋大</t>
  </si>
  <si>
    <t>492273　九州共立大</t>
  </si>
  <si>
    <t>490069　九州大</t>
  </si>
  <si>
    <t>490049　京都教育大</t>
  </si>
  <si>
    <t>490050　京都工芸繊維大</t>
  </si>
  <si>
    <t>492189　京都産業大</t>
  </si>
  <si>
    <t>490048　京都大</t>
  </si>
  <si>
    <t>491016　京都府立医科大</t>
  </si>
  <si>
    <t>491015　京都府立大</t>
  </si>
  <si>
    <t>492191　京都薬科大</t>
  </si>
  <si>
    <t>492221　近畿大</t>
  </si>
  <si>
    <t>492062　慶應義塾大</t>
  </si>
  <si>
    <t>492233　甲子園大</t>
  </si>
  <si>
    <t>492235　甲南女子大</t>
  </si>
  <si>
    <t>492234　甲南大</t>
  </si>
  <si>
    <t>490094　神戸医療未来大</t>
  </si>
  <si>
    <t>492237　神戸学院大</t>
  </si>
  <si>
    <t>492247　神戸国際大</t>
  </si>
  <si>
    <t>492239　神戸女子大</t>
  </si>
  <si>
    <t>499084　神戸親和女子大</t>
  </si>
  <si>
    <t>490054　神戸大</t>
  </si>
  <si>
    <t>492240　神戸薬科大</t>
  </si>
  <si>
    <t>492330　国際武道大</t>
  </si>
  <si>
    <t>492066　国士舘大</t>
  </si>
  <si>
    <t>492269　四国大</t>
  </si>
  <si>
    <t>491073　島根県立大</t>
  </si>
  <si>
    <t>492266　周南公立大</t>
  </si>
  <si>
    <t>492070　順天堂大</t>
  </si>
  <si>
    <t>492037　城西大</t>
  </si>
  <si>
    <t>492033　上武大</t>
  </si>
  <si>
    <t>492337　駿河台大</t>
  </si>
  <si>
    <t>492394　清和大</t>
  </si>
  <si>
    <t>492302　摂南大</t>
  </si>
  <si>
    <t>492085　創価大</t>
  </si>
  <si>
    <t>492244　園田学園大</t>
  </si>
  <si>
    <t>492087　大東文化大</t>
  </si>
  <si>
    <t>492089　拓殖大</t>
  </si>
  <si>
    <t>490020　千葉大</t>
  </si>
  <si>
    <t>492047　中央学院大</t>
  </si>
  <si>
    <t>492092　中央大</t>
  </si>
  <si>
    <t>492173　中京大</t>
  </si>
  <si>
    <t>490016　筑波大</t>
  </si>
  <si>
    <t>492094　帝京大</t>
  </si>
  <si>
    <t>492249　天理大</t>
  </si>
  <si>
    <t>492095　東海大</t>
  </si>
  <si>
    <t>490024　東京学芸大</t>
  </si>
  <si>
    <t>492035　東京国際大</t>
  </si>
  <si>
    <t>490021　東京大</t>
  </si>
  <si>
    <t>492109　東京農業大</t>
  </si>
  <si>
    <t>492196　同志社女子大</t>
  </si>
  <si>
    <t>492195　同志社大</t>
  </si>
  <si>
    <t>490010　東北大</t>
  </si>
  <si>
    <t>492114　東洋大</t>
  </si>
  <si>
    <t>490064　徳島大</t>
  </si>
  <si>
    <t>490059　鳥取大</t>
  </si>
  <si>
    <t>491013　名古屋市立大</t>
  </si>
  <si>
    <t>501020　名古屋大</t>
  </si>
  <si>
    <t>501019　奈良県立大</t>
  </si>
  <si>
    <t>490095　鳴門教育大</t>
  </si>
  <si>
    <t>492123　日本体育大</t>
  </si>
  <si>
    <t>492116　日本大</t>
  </si>
  <si>
    <t>492342　姫路獨協大</t>
  </si>
  <si>
    <t>492245　兵庫医科大</t>
  </si>
  <si>
    <t>490092　兵庫教育大</t>
  </si>
  <si>
    <t>491082　兵庫県立大</t>
  </si>
  <si>
    <t>492413　兵庫大</t>
  </si>
  <si>
    <t>492259　広島経済大</t>
  </si>
  <si>
    <t>490062　広島大</t>
  </si>
  <si>
    <t>492604　びわ学大</t>
  </si>
  <si>
    <t>492522　びわスポ大</t>
  </si>
  <si>
    <t>492283　福岡大</t>
  </si>
  <si>
    <t>492199　佛教大</t>
  </si>
  <si>
    <t>492126　法政大</t>
  </si>
  <si>
    <t>490091　放送大関西</t>
  </si>
  <si>
    <t>492246　武庫川女子大</t>
  </si>
  <si>
    <t>492329　明治国際医療大</t>
  </si>
  <si>
    <t>492184　名城大</t>
  </si>
  <si>
    <t>500004　大和大</t>
  </si>
  <si>
    <t>492158　山梨学院大</t>
  </si>
  <si>
    <t>490034　横浜国立大</t>
  </si>
  <si>
    <t>492137　立教大</t>
  </si>
  <si>
    <t>492200　立命館大</t>
  </si>
  <si>
    <t>492201　龍谷大</t>
  </si>
  <si>
    <t>492356　流通科学大</t>
  </si>
  <si>
    <t>492029　流通経済大</t>
  </si>
  <si>
    <t>490058　和歌山大</t>
  </si>
  <si>
    <t>492140　早稲田大</t>
  </si>
  <si>
    <t>選択して下さい（50音順）</t>
    <rPh sb="0" eb="2">
      <t>センタク</t>
    </rPh>
    <rPh sb="4" eb="5">
      <t>クダ</t>
    </rPh>
    <rPh sb="10" eb="11">
      <t>オン</t>
    </rPh>
    <rPh sb="11" eb="12">
      <t>ジュン</t>
    </rPh>
    <phoneticPr fontId="2"/>
  </si>
  <si>
    <t>リレー</t>
    <phoneticPr fontId="2"/>
  </si>
  <si>
    <t>領収書：</t>
    <rPh sb="0" eb="3">
      <t>リョウシュウショ</t>
    </rPh>
    <phoneticPr fontId="2"/>
  </si>
  <si>
    <t>不要</t>
    <rPh sb="0" eb="2">
      <t>フヨウ</t>
    </rPh>
    <phoneticPr fontId="2"/>
  </si>
  <si>
    <t>学校番号_大学名：</t>
    <rPh sb="0" eb="4">
      <t>ガッコウバンゴウ</t>
    </rPh>
    <rPh sb="5" eb="8">
      <t>ダイガクメイ</t>
    </rPh>
    <phoneticPr fontId="2"/>
  </si>
  <si>
    <t>選択して下さい（50音順）</t>
  </si>
  <si>
    <t>492052　亜細亜大</t>
    <phoneticPr fontId="2"/>
  </si>
  <si>
    <r>
      <t>　①　１ 団体情報　の入力（コードは「団体コード一覧」シート参照）　
　②　２ リレーの記録、３選手・出場種目情報　の入力
　　　　　入力ミスがあってもセルのドラッグ＆ドロップはしない
　③　入力データの確認　
　　　　　未入力項目・種目・記録まちがい　が多いです！
　④　ファイル名を「 大学名_26兵選 」に変更して保存
　⑤　ファイルを添付して</t>
    </r>
    <r>
      <rPr>
        <b/>
        <sz val="11"/>
        <rFont val="ＭＳ Ｐゴシック"/>
        <family val="3"/>
        <charset val="128"/>
      </rPr>
      <t>taikai@haaa.jp</t>
    </r>
    <r>
      <rPr>
        <sz val="11"/>
        <rFont val="ＭＳ Ｐゴシック"/>
        <family val="3"/>
        <charset val="128"/>
      </rPr>
      <t>へ送信</t>
    </r>
    <rPh sb="145" eb="148">
      <t>ダイガクメイ</t>
    </rPh>
    <phoneticPr fontId="2"/>
  </si>
  <si>
    <t>兵庫選手権〔大学生用〕</t>
    <rPh sb="0" eb="2">
      <t>ヒョウゴ</t>
    </rPh>
    <rPh sb="2" eb="5">
      <t>センシュケン</t>
    </rPh>
    <rPh sb="6" eb="9">
      <t>ダイガクセイ</t>
    </rPh>
    <rPh sb="9" eb="10">
      <t>ヨウ</t>
    </rPh>
    <rPh sb="10" eb="11">
      <t>ガクヨウ</t>
    </rPh>
    <phoneticPr fontId="2"/>
  </si>
  <si>
    <t>【希望】</t>
    <rPh sb="1" eb="3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</si>
</sst>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78">
    <xf numFmtId="0" fontId="0" fillId="0" borderId="0" xfId="0"/>
    <xf numFmtId="0" fontId="15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16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13" fillId="0" borderId="0" xfId="0" applyFont="1"/>
    <xf numFmtId="0" fontId="13" fillId="0" borderId="0" xfId="0" applyFont="1" applyProtection="1">
      <protection hidden="1"/>
    </xf>
    <xf numFmtId="0" fontId="4" fillId="0" borderId="0" xfId="0" applyFont="1"/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2" borderId="27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29" xfId="0" applyFill="1" applyBorder="1" applyAlignment="1">
      <alignment shrinkToFit="1"/>
    </xf>
    <xf numFmtId="0" fontId="5" fillId="0" borderId="30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8" fillId="3" borderId="0" xfId="0" applyFont="1" applyFill="1" applyAlignment="1">
      <alignment vertical="center"/>
    </xf>
    <xf numFmtId="0" fontId="0" fillId="3" borderId="0" xfId="0" applyFill="1"/>
    <xf numFmtId="0" fontId="19" fillId="3" borderId="0" xfId="0" applyFont="1" applyFill="1"/>
    <xf numFmtId="0" fontId="7" fillId="3" borderId="0" xfId="0" applyFont="1" applyFill="1" applyAlignment="1">
      <alignment horizontal="right"/>
    </xf>
    <xf numFmtId="0" fontId="12" fillId="3" borderId="0" xfId="0" applyFont="1" applyFill="1" applyAlignment="1">
      <alignment vertical="center" wrapText="1"/>
    </xf>
    <xf numFmtId="0" fontId="0" fillId="3" borderId="0" xfId="0" applyFill="1" applyAlignment="1">
      <alignment vertical="top"/>
    </xf>
    <xf numFmtId="0" fontId="5" fillId="3" borderId="0" xfId="0" applyFont="1" applyFill="1" applyAlignment="1">
      <alignment horizontal="center" shrinkToFit="1"/>
    </xf>
    <xf numFmtId="6" fontId="5" fillId="3" borderId="0" xfId="1" applyFont="1" applyFill="1" applyBorder="1" applyAlignment="1" applyProtection="1">
      <alignment horizontal="right" shrinkToFit="1"/>
    </xf>
    <xf numFmtId="0" fontId="5" fillId="3" borderId="0" xfId="0" applyFont="1" applyFill="1" applyAlignment="1">
      <alignment horizontal="right"/>
    </xf>
    <xf numFmtId="6" fontId="5" fillId="3" borderId="0" xfId="0" applyNumberFormat="1" applyFont="1" applyFill="1" applyAlignment="1">
      <alignment horizontal="right" shrinkToFit="1"/>
    </xf>
    <xf numFmtId="6" fontId="11" fillId="3" borderId="0" xfId="1" applyFont="1" applyFill="1" applyBorder="1" applyAlignment="1" applyProtection="1">
      <alignment horizontal="center" vertical="center" shrinkToFit="1"/>
    </xf>
    <xf numFmtId="0" fontId="5" fillId="2" borderId="31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shrinkToFit="1"/>
    </xf>
    <xf numFmtId="0" fontId="0" fillId="2" borderId="33" xfId="0" applyFill="1" applyBorder="1" applyAlignment="1">
      <alignment horizontal="center" shrinkToFit="1"/>
    </xf>
    <xf numFmtId="0" fontId="0" fillId="2" borderId="34" xfId="0" applyFill="1" applyBorder="1" applyAlignment="1">
      <alignment horizontal="center" shrinkToFit="1"/>
    </xf>
    <xf numFmtId="0" fontId="13" fillId="4" borderId="0" xfId="0" applyFont="1" applyFill="1" applyAlignment="1">
      <alignment horizontal="center"/>
    </xf>
    <xf numFmtId="0" fontId="5" fillId="2" borderId="32" xfId="0" applyFont="1" applyFill="1" applyBorder="1" applyAlignment="1">
      <alignment horizontal="center" shrinkToFit="1"/>
    </xf>
    <xf numFmtId="0" fontId="20" fillId="6" borderId="37" xfId="0" applyFont="1" applyFill="1" applyBorder="1" applyAlignment="1">
      <alignment vertical="center"/>
    </xf>
    <xf numFmtId="0" fontId="20" fillId="6" borderId="38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0" fillId="2" borderId="51" xfId="0" applyFill="1" applyBorder="1" applyAlignment="1">
      <alignment vertical="center"/>
    </xf>
    <xf numFmtId="0" fontId="5" fillId="2" borderId="52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 textRotation="255"/>
    </xf>
    <xf numFmtId="0" fontId="6" fillId="2" borderId="54" xfId="0" applyFont="1" applyFill="1" applyBorder="1" applyAlignment="1">
      <alignment vertical="center" textRotation="255"/>
    </xf>
    <xf numFmtId="0" fontId="6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/>
    </xf>
    <xf numFmtId="0" fontId="5" fillId="2" borderId="53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vertical="center" textRotation="255"/>
    </xf>
    <xf numFmtId="0" fontId="5" fillId="2" borderId="35" xfId="0" applyFont="1" applyFill="1" applyBorder="1" applyAlignment="1">
      <alignment vertical="center" textRotation="255" shrinkToFi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20" fillId="6" borderId="36" xfId="0" applyFont="1" applyFill="1" applyBorder="1"/>
    <xf numFmtId="0" fontId="20" fillId="6" borderId="37" xfId="0" applyFont="1" applyFill="1" applyBorder="1"/>
    <xf numFmtId="0" fontId="22" fillId="3" borderId="0" xfId="0" applyFont="1" applyFill="1"/>
    <xf numFmtId="0" fontId="15" fillId="6" borderId="37" xfId="0" applyFont="1" applyFill="1" applyBorder="1"/>
    <xf numFmtId="0" fontId="15" fillId="6" borderId="38" xfId="0" applyFont="1" applyFill="1" applyBorder="1"/>
    <xf numFmtId="0" fontId="23" fillId="6" borderId="36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4" fillId="6" borderId="36" xfId="0" applyFont="1" applyFill="1" applyBorder="1"/>
    <xf numFmtId="0" fontId="0" fillId="5" borderId="46" xfId="0" applyFill="1" applyBorder="1" applyAlignment="1" applyProtection="1">
      <alignment horizontal="center" shrinkToFit="1"/>
      <protection locked="0"/>
    </xf>
    <xf numFmtId="0" fontId="0" fillId="5" borderId="47" xfId="0" applyFill="1" applyBorder="1" applyAlignment="1" applyProtection="1">
      <alignment horizontal="center" shrinkToFit="1"/>
      <protection locked="0"/>
    </xf>
    <xf numFmtId="0" fontId="13" fillId="4" borderId="0" xfId="0" applyFont="1" applyFill="1" applyAlignment="1">
      <alignment horizontal="right"/>
    </xf>
    <xf numFmtId="0" fontId="5" fillId="2" borderId="45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0" fillId="0" borderId="67" xfId="0" applyBorder="1" applyAlignment="1" applyProtection="1">
      <alignment horizontal="left" shrinkToFit="1"/>
      <protection locked="0"/>
    </xf>
    <xf numFmtId="0" fontId="5" fillId="2" borderId="57" xfId="0" applyFont="1" applyFill="1" applyBorder="1" applyAlignment="1">
      <alignment vertical="center" textRotation="255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0" fillId="6" borderId="36" xfId="0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9" fillId="0" borderId="58" xfId="0" applyFont="1" applyBorder="1" applyAlignment="1" applyProtection="1">
      <alignment horizontal="left" indent="1"/>
      <protection locked="0"/>
    </xf>
    <xf numFmtId="0" fontId="9" fillId="0" borderId="65" xfId="0" applyFont="1" applyBorder="1" applyAlignment="1" applyProtection="1">
      <alignment horizontal="left" indent="1"/>
      <protection locked="0"/>
    </xf>
    <xf numFmtId="0" fontId="9" fillId="0" borderId="61" xfId="0" applyFont="1" applyBorder="1" applyAlignment="1" applyProtection="1">
      <alignment horizontal="left" indent="1"/>
      <protection locked="0"/>
    </xf>
    <xf numFmtId="49" fontId="9" fillId="0" borderId="58" xfId="0" applyNumberFormat="1" applyFont="1" applyBorder="1" applyAlignment="1" applyProtection="1">
      <alignment horizontal="left" indent="1"/>
      <protection locked="0"/>
    </xf>
    <xf numFmtId="49" fontId="9" fillId="0" borderId="65" xfId="0" applyNumberFormat="1" applyFont="1" applyBorder="1" applyAlignment="1" applyProtection="1">
      <alignment horizontal="left" indent="1"/>
      <protection locked="0"/>
    </xf>
    <xf numFmtId="49" fontId="9" fillId="0" borderId="61" xfId="0" applyNumberFormat="1" applyFont="1" applyBorder="1" applyAlignment="1" applyProtection="1">
      <alignment horizontal="left" indent="1"/>
      <protection locked="0"/>
    </xf>
    <xf numFmtId="0" fontId="20" fillId="6" borderId="16" xfId="0" applyFont="1" applyFill="1" applyBorder="1" applyAlignment="1">
      <alignment horizontal="left" vertical="center"/>
    </xf>
    <xf numFmtId="0" fontId="20" fillId="6" borderId="17" xfId="0" applyFont="1" applyFill="1" applyBorder="1" applyAlignment="1">
      <alignment horizontal="left" vertical="center"/>
    </xf>
    <xf numFmtId="0" fontId="20" fillId="6" borderId="37" xfId="0" applyFont="1" applyFill="1" applyBorder="1" applyAlignment="1">
      <alignment horizontal="left" vertical="center"/>
    </xf>
    <xf numFmtId="0" fontId="20" fillId="6" borderId="38" xfId="0" applyFont="1" applyFill="1" applyBorder="1" applyAlignment="1">
      <alignment horizontal="left" vertical="center"/>
    </xf>
    <xf numFmtId="0" fontId="0" fillId="2" borderId="43" xfId="0" applyFill="1" applyBorder="1" applyAlignment="1">
      <alignment horizontal="right" shrinkToFit="1"/>
    </xf>
    <xf numFmtId="0" fontId="0" fillId="2" borderId="66" xfId="0" applyFill="1" applyBorder="1" applyAlignment="1">
      <alignment horizontal="right" shrinkToFit="1"/>
    </xf>
    <xf numFmtId="0" fontId="0" fillId="2" borderId="44" xfId="0" applyFill="1" applyBorder="1" applyAlignment="1">
      <alignment horizontal="right" shrinkToFit="1"/>
    </xf>
    <xf numFmtId="0" fontId="0" fillId="2" borderId="62" xfId="0" applyFill="1" applyBorder="1" applyAlignment="1">
      <alignment horizontal="right" shrinkToFit="1"/>
    </xf>
    <xf numFmtId="0" fontId="0" fillId="2" borderId="65" xfId="0" applyFill="1" applyBorder="1" applyAlignment="1">
      <alignment horizontal="right" shrinkToFit="1"/>
    </xf>
    <xf numFmtId="0" fontId="0" fillId="2" borderId="59" xfId="0" applyFill="1" applyBorder="1" applyAlignment="1">
      <alignment horizontal="right" shrinkToFit="1"/>
    </xf>
    <xf numFmtId="0" fontId="9" fillId="0" borderId="63" xfId="0" applyFont="1" applyBorder="1" applyAlignment="1" applyProtection="1">
      <alignment horizontal="left" indent="1"/>
      <protection locked="0"/>
    </xf>
    <xf numFmtId="0" fontId="9" fillId="0" borderId="66" xfId="0" applyFont="1" applyBorder="1" applyAlignment="1" applyProtection="1">
      <alignment horizontal="left" indent="1"/>
      <protection locked="0"/>
    </xf>
    <xf numFmtId="0" fontId="9" fillId="0" borderId="64" xfId="0" applyFont="1" applyBorder="1" applyAlignment="1" applyProtection="1">
      <alignment horizontal="left" indent="1"/>
      <protection locked="0"/>
    </xf>
    <xf numFmtId="0" fontId="0" fillId="2" borderId="45" xfId="0" applyFill="1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6" fontId="5" fillId="2" borderId="58" xfId="1" applyFont="1" applyFill="1" applyBorder="1" applyAlignment="1" applyProtection="1">
      <alignment horizontal="center"/>
    </xf>
    <xf numFmtId="6" fontId="5" fillId="2" borderId="59" xfId="1" applyFont="1" applyFill="1" applyBorder="1" applyAlignment="1" applyProtection="1">
      <alignment horizontal="center"/>
    </xf>
    <xf numFmtId="0" fontId="5" fillId="2" borderId="63" xfId="0" applyFont="1" applyFill="1" applyBorder="1" applyAlignment="1">
      <alignment horizontal="center" shrinkToFit="1"/>
    </xf>
    <xf numFmtId="0" fontId="5" fillId="2" borderId="44" xfId="0" applyFont="1" applyFill="1" applyBorder="1" applyAlignment="1">
      <alignment horizontal="center" shrinkToFit="1"/>
    </xf>
    <xf numFmtId="0" fontId="14" fillId="2" borderId="62" xfId="0" applyFont="1" applyFill="1" applyBorder="1" applyAlignment="1">
      <alignment horizontal="center"/>
    </xf>
    <xf numFmtId="0" fontId="14" fillId="2" borderId="59" xfId="0" applyFont="1" applyFill="1" applyBorder="1" applyAlignment="1">
      <alignment horizontal="center"/>
    </xf>
    <xf numFmtId="0" fontId="6" fillId="2" borderId="62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2" xfId="0" applyFill="1" applyBorder="1" applyAlignment="1">
      <alignment horizontal="right" vertical="center" wrapText="1"/>
    </xf>
    <xf numFmtId="0" fontId="0" fillId="2" borderId="31" xfId="0" applyFill="1" applyBorder="1" applyAlignment="1">
      <alignment horizontal="right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60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6" fontId="25" fillId="2" borderId="36" xfId="1" applyFont="1" applyFill="1" applyBorder="1" applyAlignment="1" applyProtection="1">
      <alignment horizontal="center" vertical="center" shrinkToFit="1"/>
    </xf>
    <xf numFmtId="6" fontId="25" fillId="2" borderId="37" xfId="1" applyFont="1" applyFill="1" applyBorder="1" applyAlignment="1" applyProtection="1">
      <alignment horizontal="center" vertical="center" shrinkToFit="1"/>
    </xf>
    <xf numFmtId="6" fontId="25" fillId="2" borderId="38" xfId="1" applyFont="1" applyFill="1" applyBorder="1" applyAlignment="1" applyProtection="1">
      <alignment horizontal="center" vertical="center" shrinkToFit="1"/>
    </xf>
    <xf numFmtId="0" fontId="0" fillId="2" borderId="21" xfId="0" applyFill="1" applyBorder="1" applyAlignment="1">
      <alignment horizontal="right" shrinkToFit="1"/>
    </xf>
    <xf numFmtId="0" fontId="0" fillId="2" borderId="22" xfId="0" applyFill="1" applyBorder="1" applyAlignment="1">
      <alignment horizontal="right" shrinkToFit="1"/>
    </xf>
    <xf numFmtId="0" fontId="0" fillId="2" borderId="68" xfId="0" applyFill="1" applyBorder="1" applyAlignment="1">
      <alignment horizontal="right" shrinkToFit="1"/>
    </xf>
    <xf numFmtId="0" fontId="15" fillId="0" borderId="0" xfId="0" applyFont="1" applyAlignment="1">
      <alignment horizontal="center"/>
    </xf>
    <xf numFmtId="6" fontId="5" fillId="2" borderId="61" xfId="1" applyFont="1" applyFill="1" applyBorder="1" applyAlignment="1" applyProtection="1">
      <alignment horizontal="center"/>
    </xf>
    <xf numFmtId="0" fontId="5" fillId="2" borderId="32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2" borderId="41" xfId="0" applyFont="1" applyFill="1" applyBorder="1" applyAlignment="1">
      <alignment horizontal="center" wrapText="1"/>
    </xf>
    <xf numFmtId="0" fontId="5" fillId="2" borderId="40" xfId="0" applyFont="1" applyFill="1" applyBorder="1" applyAlignment="1">
      <alignment horizontal="center" wrapText="1"/>
    </xf>
    <xf numFmtId="0" fontId="5" fillId="2" borderId="64" xfId="0" applyFont="1" applyFill="1" applyBorder="1" applyAlignment="1">
      <alignment horizontal="center" shrinkToFit="1"/>
    </xf>
    <xf numFmtId="0" fontId="10" fillId="0" borderId="0" xfId="0" applyFont="1" applyAlignment="1">
      <alignment horizontal="center" wrapText="1"/>
    </xf>
    <xf numFmtId="0" fontId="5" fillId="2" borderId="39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wrapText="1"/>
    </xf>
    <xf numFmtId="0" fontId="24" fillId="6" borderId="37" xfId="0" applyFont="1" applyFill="1" applyBorder="1" applyAlignment="1">
      <alignment horizontal="left" vertical="center"/>
    </xf>
    <xf numFmtId="0" fontId="24" fillId="6" borderId="38" xfId="0" applyFont="1" applyFill="1" applyBorder="1" applyAlignment="1">
      <alignment horizontal="left" vertical="center"/>
    </xf>
    <xf numFmtId="0" fontId="20" fillId="6" borderId="36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49" fontId="9" fillId="0" borderId="69" xfId="0" applyNumberFormat="1" applyFont="1" applyBorder="1" applyAlignment="1" applyProtection="1">
      <alignment horizontal="left" indent="1"/>
      <protection locked="0"/>
    </xf>
    <xf numFmtId="49" fontId="9" fillId="0" borderId="22" xfId="0" applyNumberFormat="1" applyFont="1" applyBorder="1" applyAlignment="1" applyProtection="1">
      <alignment horizontal="left" indent="1"/>
      <protection locked="0"/>
    </xf>
    <xf numFmtId="49" fontId="9" fillId="0" borderId="23" xfId="0" applyNumberFormat="1" applyFont="1" applyBorder="1" applyAlignment="1" applyProtection="1">
      <alignment horizontal="left" indent="1"/>
      <protection locked="0"/>
    </xf>
  </cellXfs>
  <cellStyles count="2">
    <cellStyle name="通貨" xfId="1" builtinId="7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384"/>
  <sheetViews>
    <sheetView showGridLines="0" showRowColHeaders="0" tabSelected="1" view="pageBreakPreview" zoomScaleNormal="100" zoomScaleSheetLayoutView="100" workbookViewId="0">
      <selection activeCell="X8" sqref="X8:AA8"/>
    </sheetView>
  </sheetViews>
  <sheetFormatPr defaultRowHeight="13.2" x14ac:dyDescent="0.2"/>
  <cols>
    <col min="1" max="1" width="4.44140625" bestFit="1" customWidth="1"/>
    <col min="2" max="2" width="8.6640625" customWidth="1"/>
    <col min="3" max="4" width="7.6640625" customWidth="1"/>
    <col min="5" max="8" width="10.77734375" customWidth="1"/>
    <col min="9" max="9" width="3.6640625" customWidth="1"/>
    <col min="10" max="10" width="3.77734375" customWidth="1"/>
    <col min="11" max="11" width="7.109375" customWidth="1"/>
    <col min="12" max="12" width="8.44140625" customWidth="1"/>
    <col min="13" max="13" width="9.33203125" customWidth="1"/>
    <col min="14" max="16" width="4.33203125" customWidth="1"/>
    <col min="17" max="17" width="2.88671875" bestFit="1" customWidth="1"/>
    <col min="18" max="18" width="9.77734375" customWidth="1"/>
    <col min="19" max="21" width="4.33203125" customWidth="1"/>
    <col min="22" max="22" width="2.88671875" bestFit="1" customWidth="1"/>
    <col min="23" max="23" width="9.44140625" customWidth="1"/>
    <col min="24" max="26" width="4.33203125" customWidth="1"/>
    <col min="27" max="27" width="2.88671875" bestFit="1" customWidth="1"/>
    <col min="28" max="29" width="4" customWidth="1"/>
    <col min="30" max="30" width="5.21875" bestFit="1" customWidth="1"/>
    <col min="31" max="31" width="5.44140625" bestFit="1" customWidth="1"/>
    <col min="32" max="32" width="5.21875" bestFit="1" customWidth="1"/>
    <col min="33" max="33" width="5.44140625" style="34" bestFit="1" customWidth="1"/>
    <col min="34" max="34" width="9.21875" style="34" customWidth="1"/>
    <col min="35" max="35" width="4.44140625" style="1" customWidth="1"/>
    <col min="36" max="36" width="7.44140625" style="1" hidden="1" customWidth="1"/>
    <col min="37" max="37" width="9" style="1" hidden="1" customWidth="1"/>
    <col min="38" max="41" width="2.44140625" style="1" hidden="1" customWidth="1"/>
    <col min="42" max="42" width="0" hidden="1" customWidth="1"/>
  </cols>
  <sheetData>
    <row r="1" spans="1:41" ht="19.2" x14ac:dyDescent="0.2">
      <c r="A1" s="66" t="s">
        <v>342</v>
      </c>
      <c r="B1" s="66"/>
      <c r="C1" s="47"/>
      <c r="D1" s="47"/>
      <c r="E1" s="47"/>
      <c r="F1" s="47"/>
      <c r="G1" s="47"/>
      <c r="H1" s="47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41" ht="13.8" thickBo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53"/>
      <c r="AC2" s="53"/>
      <c r="AD2" s="48"/>
      <c r="AE2" s="48"/>
      <c r="AF2" s="48"/>
      <c r="AG2" s="48"/>
    </row>
    <row r="3" spans="1:41" ht="17.25" customHeight="1" thickBot="1" x14ac:dyDescent="0.25">
      <c r="A3" s="107" t="s">
        <v>163</v>
      </c>
      <c r="B3" s="108"/>
      <c r="C3" s="64"/>
      <c r="D3" s="64"/>
      <c r="E3" s="64"/>
      <c r="F3" s="64"/>
      <c r="G3" s="64"/>
      <c r="H3" s="65"/>
      <c r="I3" s="47"/>
      <c r="J3" s="172" t="s">
        <v>179</v>
      </c>
      <c r="K3" s="117"/>
      <c r="L3" s="117"/>
      <c r="M3" s="117"/>
      <c r="N3" s="117"/>
      <c r="O3" s="117"/>
      <c r="P3" s="117"/>
      <c r="Q3" s="117"/>
      <c r="R3" s="117"/>
      <c r="S3" s="118"/>
      <c r="T3" s="48"/>
      <c r="U3" s="95" t="s">
        <v>172</v>
      </c>
      <c r="V3" s="89"/>
      <c r="W3" s="89"/>
      <c r="X3" s="89"/>
      <c r="Y3" s="89"/>
      <c r="Z3" s="89"/>
      <c r="AA3" s="90"/>
      <c r="AB3" s="54"/>
      <c r="AC3" s="54"/>
      <c r="AD3" s="91" t="s">
        <v>173</v>
      </c>
      <c r="AE3" s="89"/>
      <c r="AF3" s="89"/>
      <c r="AG3" s="90"/>
      <c r="AH3" s="167"/>
    </row>
    <row r="4" spans="1:41" ht="16.5" customHeight="1" x14ac:dyDescent="0.2">
      <c r="A4" s="119" t="s">
        <v>338</v>
      </c>
      <c r="B4" s="120"/>
      <c r="C4" s="120"/>
      <c r="D4" s="121"/>
      <c r="E4" s="125" t="s">
        <v>339</v>
      </c>
      <c r="F4" s="126"/>
      <c r="G4" s="126"/>
      <c r="H4" s="127"/>
      <c r="I4" s="88"/>
      <c r="J4" s="145" t="s">
        <v>341</v>
      </c>
      <c r="K4" s="146"/>
      <c r="L4" s="146"/>
      <c r="M4" s="146"/>
      <c r="N4" s="146"/>
      <c r="O4" s="146"/>
      <c r="P4" s="146"/>
      <c r="Q4" s="146"/>
      <c r="R4" s="146"/>
      <c r="S4" s="147"/>
      <c r="T4" s="51"/>
      <c r="U4" s="138"/>
      <c r="V4" s="139"/>
      <c r="W4" s="63" t="s">
        <v>112</v>
      </c>
      <c r="X4" s="132" t="s">
        <v>113</v>
      </c>
      <c r="Y4" s="133"/>
      <c r="Z4" s="132" t="s">
        <v>114</v>
      </c>
      <c r="AA4" s="166"/>
      <c r="AB4" s="55"/>
      <c r="AC4" s="55"/>
      <c r="AD4" s="168" t="s">
        <v>182</v>
      </c>
      <c r="AE4" s="162" t="s">
        <v>183</v>
      </c>
      <c r="AF4" s="162" t="s">
        <v>184</v>
      </c>
      <c r="AG4" s="164" t="s">
        <v>185</v>
      </c>
      <c r="AH4" s="167"/>
    </row>
    <row r="5" spans="1:41" ht="16.5" customHeight="1" x14ac:dyDescent="0.2">
      <c r="A5" s="122" t="s">
        <v>115</v>
      </c>
      <c r="B5" s="123"/>
      <c r="C5" s="123"/>
      <c r="D5" s="124"/>
      <c r="E5" s="109"/>
      <c r="F5" s="110"/>
      <c r="G5" s="110"/>
      <c r="H5" s="111"/>
      <c r="I5" s="48"/>
      <c r="J5" s="148"/>
      <c r="K5" s="149"/>
      <c r="L5" s="149"/>
      <c r="M5" s="149"/>
      <c r="N5" s="149"/>
      <c r="O5" s="149"/>
      <c r="P5" s="149"/>
      <c r="Q5" s="149"/>
      <c r="R5" s="149"/>
      <c r="S5" s="150"/>
      <c r="T5" s="51"/>
      <c r="U5" s="136" t="s">
        <v>335</v>
      </c>
      <c r="V5" s="137"/>
      <c r="W5" s="58">
        <f>SUM(AD6:AG6)</f>
        <v>0</v>
      </c>
      <c r="X5" s="130">
        <v>3000</v>
      </c>
      <c r="Y5" s="131"/>
      <c r="Z5" s="130">
        <f t="shared" ref="Z5" si="0">W5*X5</f>
        <v>0</v>
      </c>
      <c r="AA5" s="161"/>
      <c r="AB5" s="54"/>
      <c r="AC5" s="54"/>
      <c r="AD5" s="169"/>
      <c r="AE5" s="163"/>
      <c r="AF5" s="163"/>
      <c r="AG5" s="165"/>
      <c r="AH5"/>
    </row>
    <row r="6" spans="1:41" ht="16.5" customHeight="1" thickBot="1" x14ac:dyDescent="0.25">
      <c r="A6" s="122" t="s">
        <v>121</v>
      </c>
      <c r="B6" s="123"/>
      <c r="C6" s="123"/>
      <c r="D6" s="124"/>
      <c r="E6" s="112"/>
      <c r="F6" s="113"/>
      <c r="G6" s="113"/>
      <c r="H6" s="114"/>
      <c r="I6" s="48"/>
      <c r="J6" s="148"/>
      <c r="K6" s="149"/>
      <c r="L6" s="149"/>
      <c r="M6" s="149"/>
      <c r="N6" s="149"/>
      <c r="O6" s="149"/>
      <c r="P6" s="149"/>
      <c r="Q6" s="149"/>
      <c r="R6" s="149"/>
      <c r="S6" s="150"/>
      <c r="T6" s="51"/>
      <c r="U6" s="136" t="s">
        <v>147</v>
      </c>
      <c r="V6" s="137"/>
      <c r="W6" s="58">
        <f>SUM(AB16:AB135)</f>
        <v>0</v>
      </c>
      <c r="X6" s="130">
        <v>2000</v>
      </c>
      <c r="Y6" s="131"/>
      <c r="Z6" s="130">
        <f t="shared" ref="Z6:Z7" si="1">W6*X6</f>
        <v>0</v>
      </c>
      <c r="AA6" s="161"/>
      <c r="AB6" s="56"/>
      <c r="AC6" s="56"/>
      <c r="AD6" s="99">
        <f>INT(COUNTIF(AD16:AD135,"●")/4)</f>
        <v>0</v>
      </c>
      <c r="AE6" s="100">
        <f>INT(COUNTIF(AE16:AE135,"▲")/4)</f>
        <v>0</v>
      </c>
      <c r="AF6" s="100">
        <f>INT(COUNTIF(AF16:AF135,"★")/4)</f>
        <v>0</v>
      </c>
      <c r="AG6" s="101">
        <f>INT(COUNTIF(AG16:AG135,"▼")/4)</f>
        <v>0</v>
      </c>
      <c r="AH6"/>
    </row>
    <row r="7" spans="1:41" ht="16.5" customHeight="1" thickBot="1" x14ac:dyDescent="0.25">
      <c r="A7" s="157" t="s">
        <v>336</v>
      </c>
      <c r="B7" s="158"/>
      <c r="C7" s="158"/>
      <c r="D7" s="159"/>
      <c r="E7" s="175" t="s">
        <v>337</v>
      </c>
      <c r="F7" s="176"/>
      <c r="G7" s="176"/>
      <c r="H7" s="177"/>
      <c r="I7" s="48"/>
      <c r="J7" s="148"/>
      <c r="K7" s="149"/>
      <c r="L7" s="149"/>
      <c r="M7" s="149"/>
      <c r="N7" s="149"/>
      <c r="O7" s="149"/>
      <c r="P7" s="149"/>
      <c r="Q7" s="149"/>
      <c r="R7" s="149"/>
      <c r="S7" s="150"/>
      <c r="T7" s="52"/>
      <c r="U7" s="134" t="s">
        <v>148</v>
      </c>
      <c r="V7" s="135"/>
      <c r="W7" s="59">
        <f>SUM(AC16:AC135)</f>
        <v>0</v>
      </c>
      <c r="X7" s="130">
        <v>4000</v>
      </c>
      <c r="Y7" s="131"/>
      <c r="Z7" s="130">
        <f t="shared" si="1"/>
        <v>0</v>
      </c>
      <c r="AA7" s="161"/>
      <c r="AB7" s="54"/>
      <c r="AC7" s="54"/>
      <c r="AD7" s="92"/>
      <c r="AE7" s="92"/>
      <c r="AF7" s="92"/>
      <c r="AG7" s="92"/>
      <c r="AH7"/>
    </row>
    <row r="8" spans="1:41" ht="16.5" customHeight="1" thickBot="1" x14ac:dyDescent="0.25">
      <c r="A8" s="48"/>
      <c r="B8" s="48"/>
      <c r="C8" s="48"/>
      <c r="D8" s="48"/>
      <c r="E8" s="48"/>
      <c r="F8" s="48"/>
      <c r="G8" s="48"/>
      <c r="H8" s="48"/>
      <c r="I8" s="48"/>
      <c r="J8" s="148"/>
      <c r="K8" s="149"/>
      <c r="L8" s="149"/>
      <c r="M8" s="149"/>
      <c r="N8" s="149"/>
      <c r="O8" s="149"/>
      <c r="P8" s="149"/>
      <c r="Q8" s="149"/>
      <c r="R8" s="149"/>
      <c r="S8" s="150"/>
      <c r="T8" s="52"/>
      <c r="U8" s="142" t="s">
        <v>142</v>
      </c>
      <c r="V8" s="143"/>
      <c r="W8" s="144"/>
      <c r="X8" s="154">
        <f>SUM(Z5:Z7)</f>
        <v>0</v>
      </c>
      <c r="Y8" s="155"/>
      <c r="Z8" s="155"/>
      <c r="AA8" s="156"/>
      <c r="AB8" s="56"/>
      <c r="AC8" s="56"/>
      <c r="AD8" s="173"/>
      <c r="AE8" s="174"/>
      <c r="AF8" s="174"/>
      <c r="AG8" s="174"/>
      <c r="AH8"/>
    </row>
    <row r="9" spans="1:41" ht="19.5" customHeight="1" thickBot="1" x14ac:dyDescent="0.25">
      <c r="A9" s="48"/>
      <c r="B9" s="48"/>
      <c r="C9" s="48"/>
      <c r="D9" s="48"/>
      <c r="E9" s="48"/>
      <c r="F9" s="48"/>
      <c r="G9" s="48"/>
      <c r="H9" s="48"/>
      <c r="I9" s="48"/>
      <c r="J9" s="148"/>
      <c r="K9" s="149"/>
      <c r="L9" s="149"/>
      <c r="M9" s="149"/>
      <c r="N9" s="149"/>
      <c r="O9" s="149"/>
      <c r="P9" s="149"/>
      <c r="Q9" s="149"/>
      <c r="R9" s="149"/>
      <c r="S9" s="150"/>
      <c r="T9" s="48"/>
      <c r="U9" s="57"/>
      <c r="V9" s="57"/>
      <c r="W9" s="57"/>
      <c r="X9" s="57"/>
      <c r="Y9" s="57"/>
      <c r="Z9" s="57"/>
      <c r="AA9" s="57"/>
      <c r="AB9" s="57"/>
      <c r="AC9" s="57"/>
      <c r="AD9" s="174"/>
      <c r="AE9" s="174"/>
      <c r="AF9" s="174"/>
      <c r="AG9" s="174"/>
      <c r="AH9"/>
    </row>
    <row r="10" spans="1:41" ht="17.25" customHeight="1" thickBot="1" x14ac:dyDescent="0.25">
      <c r="A10" s="115" t="s">
        <v>164</v>
      </c>
      <c r="B10" s="116"/>
      <c r="C10" s="116"/>
      <c r="D10" s="116"/>
      <c r="E10" s="117"/>
      <c r="F10" s="117"/>
      <c r="G10" s="117"/>
      <c r="H10" s="118"/>
      <c r="I10" s="49"/>
      <c r="J10" s="148"/>
      <c r="K10" s="149"/>
      <c r="L10" s="149"/>
      <c r="M10" s="149"/>
      <c r="N10" s="149"/>
      <c r="O10" s="149"/>
      <c r="P10" s="149"/>
      <c r="Q10" s="149"/>
      <c r="R10" s="149"/>
      <c r="S10" s="150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1"/>
    </row>
    <row r="11" spans="1:41" ht="17.25" customHeight="1" x14ac:dyDescent="0.2">
      <c r="A11" s="140" t="s">
        <v>165</v>
      </c>
      <c r="B11" s="141"/>
      <c r="C11" s="141"/>
      <c r="D11" s="141"/>
      <c r="E11" s="93" t="s">
        <v>176</v>
      </c>
      <c r="F11" s="93" t="s">
        <v>175</v>
      </c>
      <c r="G11" s="93" t="s">
        <v>174</v>
      </c>
      <c r="H11" s="94" t="s">
        <v>177</v>
      </c>
      <c r="I11" s="49"/>
      <c r="J11" s="148"/>
      <c r="K11" s="149"/>
      <c r="L11" s="149"/>
      <c r="M11" s="149"/>
      <c r="N11" s="149"/>
      <c r="O11" s="149"/>
      <c r="P11" s="149"/>
      <c r="Q11" s="149"/>
      <c r="R11" s="149"/>
      <c r="S11" s="150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1"/>
    </row>
    <row r="12" spans="1:41" ht="17.25" customHeight="1" thickBot="1" x14ac:dyDescent="0.25">
      <c r="A12" s="128" t="s">
        <v>166</v>
      </c>
      <c r="B12" s="129"/>
      <c r="C12" s="129"/>
      <c r="D12" s="129"/>
      <c r="E12" s="96"/>
      <c r="F12" s="96"/>
      <c r="G12" s="96"/>
      <c r="H12" s="97"/>
      <c r="I12" s="49"/>
      <c r="J12" s="151"/>
      <c r="K12" s="152"/>
      <c r="L12" s="152"/>
      <c r="M12" s="152"/>
      <c r="N12" s="152"/>
      <c r="O12" s="152"/>
      <c r="P12" s="152"/>
      <c r="Q12" s="152"/>
      <c r="R12" s="152"/>
      <c r="S12" s="153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1"/>
    </row>
    <row r="13" spans="1:41" ht="17.25" customHeight="1" thickBot="1" x14ac:dyDescent="0.25">
      <c r="A13" s="48"/>
      <c r="B13" s="48"/>
      <c r="C13" s="48"/>
      <c r="D13" s="48"/>
      <c r="E13" s="48"/>
      <c r="F13" s="48"/>
      <c r="G13" s="48"/>
      <c r="H13" s="48"/>
      <c r="I13" s="49" t="s">
        <v>153</v>
      </c>
      <c r="J13" s="48"/>
      <c r="K13" s="48"/>
      <c r="L13" s="49" t="s">
        <v>152</v>
      </c>
      <c r="M13" s="48"/>
      <c r="N13" s="48"/>
      <c r="O13" s="48"/>
      <c r="P13" s="49" t="s">
        <v>167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50"/>
      <c r="AB13" s="67"/>
      <c r="AC13" s="67"/>
      <c r="AD13" s="68" t="s">
        <v>178</v>
      </c>
      <c r="AE13" s="68"/>
      <c r="AF13" s="68"/>
      <c r="AG13" s="68"/>
      <c r="AH13" s="1"/>
    </row>
    <row r="14" spans="1:41" ht="17.25" customHeight="1" thickBot="1" x14ac:dyDescent="0.25">
      <c r="A14" s="86" t="s">
        <v>180</v>
      </c>
      <c r="B14" s="87"/>
      <c r="C14" s="87"/>
      <c r="D14" s="87"/>
      <c r="E14" s="170" t="s">
        <v>206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1"/>
      <c r="AH14" s="1"/>
    </row>
    <row r="15" spans="1:41" ht="31.5" customHeight="1" x14ac:dyDescent="0.2">
      <c r="A15" s="69" t="s">
        <v>0</v>
      </c>
      <c r="B15" s="70" t="s">
        <v>127</v>
      </c>
      <c r="C15" s="71" t="s">
        <v>2</v>
      </c>
      <c r="D15" s="71" t="s">
        <v>3</v>
      </c>
      <c r="E15" s="72" t="s">
        <v>140</v>
      </c>
      <c r="F15" s="71" t="s">
        <v>141</v>
      </c>
      <c r="G15" s="72" t="s">
        <v>143</v>
      </c>
      <c r="H15" s="72" t="s">
        <v>144</v>
      </c>
      <c r="I15" s="73" t="s">
        <v>130</v>
      </c>
      <c r="J15" s="74" t="s">
        <v>1</v>
      </c>
      <c r="K15" s="75" t="s">
        <v>72</v>
      </c>
      <c r="L15" s="76" t="s">
        <v>150</v>
      </c>
      <c r="M15" s="77" t="s">
        <v>117</v>
      </c>
      <c r="N15" s="78" t="s">
        <v>4</v>
      </c>
      <c r="O15" s="79" t="s">
        <v>5</v>
      </c>
      <c r="P15" s="79" t="s">
        <v>151</v>
      </c>
      <c r="Q15" s="81" t="s">
        <v>205</v>
      </c>
      <c r="R15" s="80" t="s">
        <v>24</v>
      </c>
      <c r="S15" s="78" t="s">
        <v>4</v>
      </c>
      <c r="T15" s="79" t="s">
        <v>5</v>
      </c>
      <c r="U15" s="79" t="s">
        <v>151</v>
      </c>
      <c r="V15" s="104" t="s">
        <v>205</v>
      </c>
      <c r="W15" s="77" t="s">
        <v>25</v>
      </c>
      <c r="X15" s="78" t="s">
        <v>4</v>
      </c>
      <c r="Y15" s="79" t="s">
        <v>5</v>
      </c>
      <c r="Z15" s="79" t="s">
        <v>151</v>
      </c>
      <c r="AA15" s="81" t="s">
        <v>205</v>
      </c>
      <c r="AB15" s="82" t="s">
        <v>147</v>
      </c>
      <c r="AC15" s="82" t="s">
        <v>148</v>
      </c>
      <c r="AD15" s="83" t="s">
        <v>171</v>
      </c>
      <c r="AE15" s="84" t="s">
        <v>168</v>
      </c>
      <c r="AF15" s="85" t="s">
        <v>169</v>
      </c>
      <c r="AG15" s="84" t="s">
        <v>170</v>
      </c>
      <c r="AH15" s="44" t="s">
        <v>187</v>
      </c>
      <c r="AI15" s="35"/>
      <c r="AJ15" s="35"/>
      <c r="AL15" s="160" t="s">
        <v>149</v>
      </c>
      <c r="AM15" s="160"/>
      <c r="AN15" s="160"/>
      <c r="AO15" s="160"/>
    </row>
    <row r="16" spans="1:41" s="37" customFormat="1" ht="15.75" customHeight="1" x14ac:dyDescent="0.2">
      <c r="A16" s="41">
        <v>1</v>
      </c>
      <c r="B16" s="16"/>
      <c r="C16" s="17"/>
      <c r="D16" s="17"/>
      <c r="E16" s="17"/>
      <c r="F16" s="17"/>
      <c r="G16" s="17"/>
      <c r="H16" s="17"/>
      <c r="I16" s="18"/>
      <c r="J16" s="19"/>
      <c r="K16" s="17"/>
      <c r="L16" s="38"/>
      <c r="M16" s="20"/>
      <c r="N16" s="17"/>
      <c r="O16" s="17"/>
      <c r="P16" s="18"/>
      <c r="Q16" s="19"/>
      <c r="R16" s="16"/>
      <c r="S16" s="17"/>
      <c r="T16" s="17"/>
      <c r="U16" s="18"/>
      <c r="V16" s="103"/>
      <c r="W16" s="20"/>
      <c r="X16" s="17"/>
      <c r="Y16" s="17"/>
      <c r="Z16" s="18"/>
      <c r="AA16" s="19"/>
      <c r="AB16" s="60" t="str">
        <f t="shared" ref="AB16:AB47" si="2">IF(M16&amp;R16="","",COUNTA(M16,R16,W16)-AO16)</f>
        <v/>
      </c>
      <c r="AC16" s="60" t="str">
        <f>IF(M16&amp;R16="","",AO16)</f>
        <v/>
      </c>
      <c r="AD16" s="6"/>
      <c r="AE16" s="7"/>
      <c r="AF16" s="8"/>
      <c r="AG16" s="7"/>
      <c r="AH16" s="102" t="str">
        <f>C16&amp;D16</f>
        <v/>
      </c>
      <c r="AI16" s="36"/>
      <c r="AJ16" s="36"/>
      <c r="AK16" s="36"/>
      <c r="AL16" s="36">
        <f t="shared" ref="AL16:AL47" si="3">IF(OR(M16="十種競技",M16="七種競技"),1,0)</f>
        <v>0</v>
      </c>
      <c r="AM16" s="36">
        <f t="shared" ref="AM16:AM47" si="4">IF(OR(R16="十種競技",R16="七種競技"),1,0)</f>
        <v>0</v>
      </c>
      <c r="AN16" s="36">
        <f t="shared" ref="AN16:AN47" si="5">IF(OR(W16="十種競技",W16="七種競技"),1,0)</f>
        <v>0</v>
      </c>
      <c r="AO16" s="36">
        <f>SUM(AL16:AN16)</f>
        <v>0</v>
      </c>
    </row>
    <row r="17" spans="1:41" s="37" customFormat="1" ht="15.75" customHeight="1" x14ac:dyDescent="0.2">
      <c r="A17" s="42">
        <v>2</v>
      </c>
      <c r="B17" s="16"/>
      <c r="C17" s="17"/>
      <c r="D17" s="17"/>
      <c r="E17" s="17"/>
      <c r="F17" s="17"/>
      <c r="G17" s="17"/>
      <c r="H17" s="17"/>
      <c r="I17" s="18"/>
      <c r="J17" s="19"/>
      <c r="K17" s="17" t="s">
        <v>192</v>
      </c>
      <c r="L17" s="38"/>
      <c r="M17" s="25"/>
      <c r="N17" s="22"/>
      <c r="O17" s="22"/>
      <c r="P17" s="26"/>
      <c r="Q17" s="23"/>
      <c r="R17" s="21"/>
      <c r="S17" s="22"/>
      <c r="T17" s="22"/>
      <c r="U17" s="26"/>
      <c r="V17" s="24"/>
      <c r="W17" s="25"/>
      <c r="X17" s="22"/>
      <c r="Y17" s="22"/>
      <c r="Z17" s="26"/>
      <c r="AA17" s="23"/>
      <c r="AB17" s="60" t="str">
        <f t="shared" si="2"/>
        <v/>
      </c>
      <c r="AC17" s="60" t="str">
        <f t="shared" ref="AC17:AC47" si="6">IF(M17&amp;R17="","",AO17)</f>
        <v/>
      </c>
      <c r="AD17" s="6"/>
      <c r="AE17" s="7"/>
      <c r="AF17" s="8"/>
      <c r="AG17" s="7"/>
      <c r="AH17" s="102" t="str">
        <f t="shared" ref="AH17:AH80" si="7">C17&amp;D17</f>
        <v/>
      </c>
      <c r="AI17" s="36"/>
      <c r="AJ17" s="36"/>
      <c r="AK17" s="36"/>
      <c r="AL17" s="36">
        <f t="shared" si="3"/>
        <v>0</v>
      </c>
      <c r="AM17" s="36">
        <f t="shared" si="4"/>
        <v>0</v>
      </c>
      <c r="AN17" s="36">
        <f t="shared" si="5"/>
        <v>0</v>
      </c>
      <c r="AO17" s="36">
        <f t="shared" ref="AO17:AO80" si="8">SUM(AL17:AN17)</f>
        <v>0</v>
      </c>
    </row>
    <row r="18" spans="1:41" s="37" customFormat="1" ht="15.75" customHeight="1" x14ac:dyDescent="0.2">
      <c r="A18" s="42">
        <v>3</v>
      </c>
      <c r="B18" s="16"/>
      <c r="C18" s="17"/>
      <c r="D18" s="17"/>
      <c r="E18" s="17"/>
      <c r="F18" s="17"/>
      <c r="G18" s="17"/>
      <c r="H18" s="17"/>
      <c r="I18" s="18"/>
      <c r="J18" s="19"/>
      <c r="K18" s="17" t="s">
        <v>192</v>
      </c>
      <c r="L18" s="38"/>
      <c r="M18" s="25"/>
      <c r="N18" s="22"/>
      <c r="O18" s="22"/>
      <c r="P18" s="26"/>
      <c r="Q18" s="23"/>
      <c r="R18" s="21"/>
      <c r="S18" s="22"/>
      <c r="T18" s="22"/>
      <c r="U18" s="26"/>
      <c r="V18" s="24"/>
      <c r="W18" s="25"/>
      <c r="X18" s="22"/>
      <c r="Y18" s="22"/>
      <c r="Z18" s="26"/>
      <c r="AA18" s="23"/>
      <c r="AB18" s="60" t="str">
        <f t="shared" si="2"/>
        <v/>
      </c>
      <c r="AC18" s="60" t="str">
        <f t="shared" si="6"/>
        <v/>
      </c>
      <c r="AD18" s="6"/>
      <c r="AE18" s="7"/>
      <c r="AF18" s="8"/>
      <c r="AG18" s="7"/>
      <c r="AH18" s="102" t="str">
        <f t="shared" si="7"/>
        <v/>
      </c>
      <c r="AI18" s="36"/>
      <c r="AJ18" s="36"/>
      <c r="AK18" s="36"/>
      <c r="AL18" s="36">
        <f t="shared" si="3"/>
        <v>0</v>
      </c>
      <c r="AM18" s="36">
        <f t="shared" si="4"/>
        <v>0</v>
      </c>
      <c r="AN18" s="36">
        <f t="shared" si="5"/>
        <v>0</v>
      </c>
      <c r="AO18" s="36">
        <f t="shared" si="8"/>
        <v>0</v>
      </c>
    </row>
    <row r="19" spans="1:41" s="37" customFormat="1" ht="15.75" customHeight="1" x14ac:dyDescent="0.2">
      <c r="A19" s="42">
        <v>4</v>
      </c>
      <c r="B19" s="16"/>
      <c r="C19" s="17"/>
      <c r="D19" s="17"/>
      <c r="E19" s="17"/>
      <c r="F19" s="17"/>
      <c r="G19" s="17"/>
      <c r="H19" s="17"/>
      <c r="I19" s="18"/>
      <c r="J19" s="19"/>
      <c r="K19" s="17" t="s">
        <v>192</v>
      </c>
      <c r="L19" s="38"/>
      <c r="M19" s="25"/>
      <c r="N19" s="22"/>
      <c r="O19" s="22"/>
      <c r="P19" s="26"/>
      <c r="Q19" s="23"/>
      <c r="R19" s="21"/>
      <c r="S19" s="22"/>
      <c r="T19" s="22"/>
      <c r="U19" s="26"/>
      <c r="V19" s="24"/>
      <c r="W19" s="25"/>
      <c r="X19" s="22"/>
      <c r="Y19" s="22"/>
      <c r="Z19" s="26"/>
      <c r="AA19" s="23"/>
      <c r="AB19" s="60" t="str">
        <f t="shared" si="2"/>
        <v/>
      </c>
      <c r="AC19" s="60" t="str">
        <f t="shared" si="6"/>
        <v/>
      </c>
      <c r="AD19" s="6"/>
      <c r="AE19" s="7"/>
      <c r="AF19" s="8"/>
      <c r="AG19" s="7"/>
      <c r="AH19" s="102" t="str">
        <f t="shared" si="7"/>
        <v/>
      </c>
      <c r="AI19" s="36"/>
      <c r="AJ19" s="36"/>
      <c r="AK19" s="36"/>
      <c r="AL19" s="36">
        <f t="shared" si="3"/>
        <v>0</v>
      </c>
      <c r="AM19" s="36">
        <f t="shared" si="4"/>
        <v>0</v>
      </c>
      <c r="AN19" s="36">
        <f t="shared" si="5"/>
        <v>0</v>
      </c>
      <c r="AO19" s="36">
        <f t="shared" si="8"/>
        <v>0</v>
      </c>
    </row>
    <row r="20" spans="1:41" s="37" customFormat="1" ht="15.75" customHeight="1" x14ac:dyDescent="0.2">
      <c r="A20" s="42">
        <v>5</v>
      </c>
      <c r="B20" s="16"/>
      <c r="C20" s="17"/>
      <c r="D20" s="17"/>
      <c r="E20" s="17"/>
      <c r="F20" s="17"/>
      <c r="G20" s="17"/>
      <c r="H20" s="17"/>
      <c r="I20" s="18"/>
      <c r="J20" s="19"/>
      <c r="K20" s="17" t="s">
        <v>192</v>
      </c>
      <c r="L20" s="38"/>
      <c r="M20" s="25"/>
      <c r="N20" s="22"/>
      <c r="O20" s="22"/>
      <c r="P20" s="26"/>
      <c r="Q20" s="23"/>
      <c r="R20" s="21"/>
      <c r="S20" s="22"/>
      <c r="T20" s="22"/>
      <c r="U20" s="26"/>
      <c r="V20" s="24"/>
      <c r="W20" s="25"/>
      <c r="X20" s="22"/>
      <c r="Y20" s="22"/>
      <c r="Z20" s="26"/>
      <c r="AA20" s="23"/>
      <c r="AB20" s="60" t="str">
        <f t="shared" si="2"/>
        <v/>
      </c>
      <c r="AC20" s="60" t="str">
        <f t="shared" si="6"/>
        <v/>
      </c>
      <c r="AD20" s="9"/>
      <c r="AE20" s="10"/>
      <c r="AF20" s="8"/>
      <c r="AG20" s="7"/>
      <c r="AH20" s="102" t="str">
        <f t="shared" si="7"/>
        <v/>
      </c>
      <c r="AI20" s="36"/>
      <c r="AJ20" s="36"/>
      <c r="AK20" s="36"/>
      <c r="AL20" s="36">
        <f t="shared" si="3"/>
        <v>0</v>
      </c>
      <c r="AM20" s="36">
        <f t="shared" si="4"/>
        <v>0</v>
      </c>
      <c r="AN20" s="36">
        <f t="shared" si="5"/>
        <v>0</v>
      </c>
      <c r="AO20" s="36">
        <f t="shared" si="8"/>
        <v>0</v>
      </c>
    </row>
    <row r="21" spans="1:41" s="37" customFormat="1" ht="15.75" customHeight="1" x14ac:dyDescent="0.2">
      <c r="A21" s="42">
        <v>6</v>
      </c>
      <c r="B21" s="16"/>
      <c r="C21" s="17"/>
      <c r="D21" s="17"/>
      <c r="E21" s="17"/>
      <c r="F21" s="17"/>
      <c r="G21" s="17"/>
      <c r="H21" s="17"/>
      <c r="I21" s="18"/>
      <c r="J21" s="19"/>
      <c r="K21" s="17" t="s">
        <v>192</v>
      </c>
      <c r="L21" s="39"/>
      <c r="M21" s="25"/>
      <c r="N21" s="22"/>
      <c r="O21" s="22"/>
      <c r="P21" s="26"/>
      <c r="Q21" s="23"/>
      <c r="R21" s="21"/>
      <c r="S21" s="22"/>
      <c r="T21" s="22"/>
      <c r="U21" s="26"/>
      <c r="V21" s="24"/>
      <c r="W21" s="25"/>
      <c r="X21" s="22"/>
      <c r="Y21" s="22"/>
      <c r="Z21" s="26"/>
      <c r="AA21" s="23"/>
      <c r="AB21" s="60" t="str">
        <f t="shared" si="2"/>
        <v/>
      </c>
      <c r="AC21" s="60" t="str">
        <f t="shared" si="6"/>
        <v/>
      </c>
      <c r="AD21" s="9"/>
      <c r="AE21" s="10"/>
      <c r="AF21" s="8"/>
      <c r="AG21" s="10"/>
      <c r="AH21" s="102" t="str">
        <f t="shared" si="7"/>
        <v/>
      </c>
      <c r="AI21" s="36"/>
      <c r="AJ21" s="36"/>
      <c r="AK21" s="36"/>
      <c r="AL21" s="36">
        <f t="shared" si="3"/>
        <v>0</v>
      </c>
      <c r="AM21" s="36">
        <f t="shared" si="4"/>
        <v>0</v>
      </c>
      <c r="AN21" s="36">
        <f t="shared" si="5"/>
        <v>0</v>
      </c>
      <c r="AO21" s="36">
        <f t="shared" si="8"/>
        <v>0</v>
      </c>
    </row>
    <row r="22" spans="1:41" s="37" customFormat="1" ht="15.75" customHeight="1" x14ac:dyDescent="0.2">
      <c r="A22" s="42">
        <v>7</v>
      </c>
      <c r="B22" s="16"/>
      <c r="C22" s="17"/>
      <c r="D22" s="17"/>
      <c r="E22" s="17"/>
      <c r="F22" s="17"/>
      <c r="G22" s="17"/>
      <c r="H22" s="17"/>
      <c r="I22" s="18"/>
      <c r="J22" s="19"/>
      <c r="K22" s="17" t="s">
        <v>192</v>
      </c>
      <c r="L22" s="39"/>
      <c r="M22" s="25"/>
      <c r="N22" s="22"/>
      <c r="O22" s="22"/>
      <c r="P22" s="26"/>
      <c r="Q22" s="23"/>
      <c r="R22" s="21"/>
      <c r="S22" s="22"/>
      <c r="T22" s="22"/>
      <c r="U22" s="26"/>
      <c r="V22" s="24"/>
      <c r="W22" s="25"/>
      <c r="X22" s="22"/>
      <c r="Y22" s="22"/>
      <c r="Z22" s="26"/>
      <c r="AA22" s="23"/>
      <c r="AB22" s="60" t="str">
        <f t="shared" si="2"/>
        <v/>
      </c>
      <c r="AC22" s="60" t="str">
        <f t="shared" si="6"/>
        <v/>
      </c>
      <c r="AD22" s="9"/>
      <c r="AE22" s="10"/>
      <c r="AF22" s="11"/>
      <c r="AG22" s="10"/>
      <c r="AH22" s="102" t="str">
        <f t="shared" si="7"/>
        <v/>
      </c>
      <c r="AI22" s="36"/>
      <c r="AJ22" s="36"/>
      <c r="AK22" s="36"/>
      <c r="AL22" s="36">
        <f t="shared" si="3"/>
        <v>0</v>
      </c>
      <c r="AM22" s="36">
        <f t="shared" si="4"/>
        <v>0</v>
      </c>
      <c r="AN22" s="36">
        <f t="shared" si="5"/>
        <v>0</v>
      </c>
      <c r="AO22" s="36">
        <f t="shared" si="8"/>
        <v>0</v>
      </c>
    </row>
    <row r="23" spans="1:41" s="37" customFormat="1" ht="15.75" customHeight="1" x14ac:dyDescent="0.2">
      <c r="A23" s="42">
        <v>8</v>
      </c>
      <c r="B23" s="16"/>
      <c r="C23" s="17"/>
      <c r="D23" s="17"/>
      <c r="E23" s="17"/>
      <c r="F23" s="17"/>
      <c r="G23" s="17"/>
      <c r="H23" s="17"/>
      <c r="I23" s="18"/>
      <c r="J23" s="19"/>
      <c r="K23" s="17" t="s">
        <v>192</v>
      </c>
      <c r="L23" s="39"/>
      <c r="M23" s="25"/>
      <c r="N23" s="22"/>
      <c r="O23" s="22"/>
      <c r="P23" s="26"/>
      <c r="Q23" s="23"/>
      <c r="R23" s="21"/>
      <c r="S23" s="22"/>
      <c r="T23" s="22"/>
      <c r="U23" s="26"/>
      <c r="V23" s="24"/>
      <c r="W23" s="25"/>
      <c r="X23" s="22"/>
      <c r="Y23" s="22"/>
      <c r="Z23" s="26"/>
      <c r="AA23" s="23"/>
      <c r="AB23" s="60" t="str">
        <f t="shared" si="2"/>
        <v/>
      </c>
      <c r="AC23" s="60" t="str">
        <f t="shared" si="6"/>
        <v/>
      </c>
      <c r="AD23" s="9"/>
      <c r="AE23" s="10"/>
      <c r="AF23" s="11"/>
      <c r="AG23" s="10"/>
      <c r="AH23" s="102" t="str">
        <f t="shared" si="7"/>
        <v/>
      </c>
      <c r="AI23" s="36"/>
      <c r="AJ23" s="36"/>
      <c r="AK23" s="36"/>
      <c r="AL23" s="36">
        <f t="shared" si="3"/>
        <v>0</v>
      </c>
      <c r="AM23" s="36">
        <f t="shared" si="4"/>
        <v>0</v>
      </c>
      <c r="AN23" s="36">
        <f t="shared" si="5"/>
        <v>0</v>
      </c>
      <c r="AO23" s="36">
        <f t="shared" si="8"/>
        <v>0</v>
      </c>
    </row>
    <row r="24" spans="1:41" s="37" customFormat="1" ht="15.75" customHeight="1" x14ac:dyDescent="0.2">
      <c r="A24" s="42">
        <v>9</v>
      </c>
      <c r="B24" s="16"/>
      <c r="C24" s="17"/>
      <c r="D24" s="17"/>
      <c r="E24" s="17"/>
      <c r="F24" s="17"/>
      <c r="G24" s="17"/>
      <c r="H24" s="17"/>
      <c r="I24" s="18"/>
      <c r="J24" s="19"/>
      <c r="K24" s="17" t="s">
        <v>192</v>
      </c>
      <c r="L24" s="39"/>
      <c r="M24" s="25"/>
      <c r="N24" s="22"/>
      <c r="O24" s="22"/>
      <c r="P24" s="26"/>
      <c r="Q24" s="23"/>
      <c r="R24" s="21"/>
      <c r="S24" s="22"/>
      <c r="T24" s="22"/>
      <c r="U24" s="26"/>
      <c r="V24" s="24"/>
      <c r="W24" s="25"/>
      <c r="X24" s="22"/>
      <c r="Y24" s="22"/>
      <c r="Z24" s="26"/>
      <c r="AA24" s="23"/>
      <c r="AB24" s="60" t="str">
        <f t="shared" si="2"/>
        <v/>
      </c>
      <c r="AC24" s="60" t="str">
        <f t="shared" si="6"/>
        <v/>
      </c>
      <c r="AD24" s="9"/>
      <c r="AE24" s="10"/>
      <c r="AF24" s="11"/>
      <c r="AG24" s="10"/>
      <c r="AH24" s="102" t="str">
        <f t="shared" si="7"/>
        <v/>
      </c>
      <c r="AI24" s="36"/>
      <c r="AJ24" s="36"/>
      <c r="AK24" s="36"/>
      <c r="AL24" s="36">
        <f t="shared" si="3"/>
        <v>0</v>
      </c>
      <c r="AM24" s="36">
        <f t="shared" si="4"/>
        <v>0</v>
      </c>
      <c r="AN24" s="36">
        <f t="shared" si="5"/>
        <v>0</v>
      </c>
      <c r="AO24" s="36">
        <f t="shared" si="8"/>
        <v>0</v>
      </c>
    </row>
    <row r="25" spans="1:41" s="37" customFormat="1" ht="15.75" customHeight="1" x14ac:dyDescent="0.2">
      <c r="A25" s="42">
        <v>10</v>
      </c>
      <c r="B25" s="16"/>
      <c r="C25" s="17"/>
      <c r="D25" s="17"/>
      <c r="E25" s="17"/>
      <c r="F25" s="17"/>
      <c r="G25" s="17"/>
      <c r="H25" s="17"/>
      <c r="I25" s="18"/>
      <c r="J25" s="19"/>
      <c r="K25" s="17" t="s">
        <v>192</v>
      </c>
      <c r="L25" s="39"/>
      <c r="M25" s="25"/>
      <c r="N25" s="22"/>
      <c r="O25" s="22"/>
      <c r="P25" s="26"/>
      <c r="Q25" s="23"/>
      <c r="R25" s="21"/>
      <c r="S25" s="22"/>
      <c r="T25" s="22"/>
      <c r="U25" s="26"/>
      <c r="V25" s="24"/>
      <c r="W25" s="25"/>
      <c r="X25" s="22"/>
      <c r="Y25" s="22"/>
      <c r="Z25" s="26"/>
      <c r="AA25" s="23"/>
      <c r="AB25" s="60" t="str">
        <f t="shared" si="2"/>
        <v/>
      </c>
      <c r="AC25" s="60" t="str">
        <f t="shared" si="6"/>
        <v/>
      </c>
      <c r="AD25" s="9"/>
      <c r="AE25" s="10"/>
      <c r="AF25" s="11"/>
      <c r="AG25" s="10"/>
      <c r="AH25" s="102" t="str">
        <f t="shared" si="7"/>
        <v/>
      </c>
      <c r="AI25" s="36"/>
      <c r="AJ25" s="36"/>
      <c r="AK25" s="36"/>
      <c r="AL25" s="36">
        <f t="shared" si="3"/>
        <v>0</v>
      </c>
      <c r="AM25" s="36">
        <f t="shared" si="4"/>
        <v>0</v>
      </c>
      <c r="AN25" s="36">
        <f t="shared" si="5"/>
        <v>0</v>
      </c>
      <c r="AO25" s="36">
        <f t="shared" si="8"/>
        <v>0</v>
      </c>
    </row>
    <row r="26" spans="1:41" s="37" customFormat="1" ht="15.75" customHeight="1" x14ac:dyDescent="0.2">
      <c r="A26" s="42">
        <v>11</v>
      </c>
      <c r="B26" s="16"/>
      <c r="C26" s="17"/>
      <c r="D26" s="17"/>
      <c r="E26" s="17"/>
      <c r="F26" s="17"/>
      <c r="G26" s="17"/>
      <c r="H26" s="17"/>
      <c r="I26" s="18"/>
      <c r="J26" s="19"/>
      <c r="K26" s="17" t="s">
        <v>192</v>
      </c>
      <c r="L26" s="39"/>
      <c r="M26" s="25"/>
      <c r="N26" s="22"/>
      <c r="O26" s="22"/>
      <c r="P26" s="26"/>
      <c r="Q26" s="23"/>
      <c r="R26" s="21"/>
      <c r="S26" s="22"/>
      <c r="T26" s="22"/>
      <c r="U26" s="26"/>
      <c r="V26" s="24"/>
      <c r="W26" s="25"/>
      <c r="X26" s="22"/>
      <c r="Y26" s="22"/>
      <c r="Z26" s="26"/>
      <c r="AA26" s="23"/>
      <c r="AB26" s="60" t="str">
        <f t="shared" si="2"/>
        <v/>
      </c>
      <c r="AC26" s="60" t="str">
        <f t="shared" si="6"/>
        <v/>
      </c>
      <c r="AD26" s="9"/>
      <c r="AE26" s="10"/>
      <c r="AF26" s="11"/>
      <c r="AG26" s="10"/>
      <c r="AH26" s="102" t="str">
        <f t="shared" si="7"/>
        <v/>
      </c>
      <c r="AI26" s="36"/>
      <c r="AJ26" s="36"/>
      <c r="AK26" s="36"/>
      <c r="AL26" s="36">
        <f t="shared" si="3"/>
        <v>0</v>
      </c>
      <c r="AM26" s="36">
        <f t="shared" si="4"/>
        <v>0</v>
      </c>
      <c r="AN26" s="36">
        <f t="shared" si="5"/>
        <v>0</v>
      </c>
      <c r="AO26" s="36">
        <f t="shared" si="8"/>
        <v>0</v>
      </c>
    </row>
    <row r="27" spans="1:41" s="37" customFormat="1" ht="15.75" customHeight="1" x14ac:dyDescent="0.2">
      <c r="A27" s="42">
        <v>12</v>
      </c>
      <c r="B27" s="21"/>
      <c r="C27" s="22"/>
      <c r="D27" s="22"/>
      <c r="E27" s="17"/>
      <c r="F27" s="22"/>
      <c r="G27" s="22"/>
      <c r="H27" s="22"/>
      <c r="I27" s="18"/>
      <c r="J27" s="23"/>
      <c r="K27" s="17" t="s">
        <v>192</v>
      </c>
      <c r="L27" s="39"/>
      <c r="M27" s="25"/>
      <c r="N27" s="22"/>
      <c r="O27" s="22"/>
      <c r="P27" s="26"/>
      <c r="Q27" s="23"/>
      <c r="R27" s="21"/>
      <c r="S27" s="22"/>
      <c r="T27" s="22"/>
      <c r="U27" s="26"/>
      <c r="V27" s="24"/>
      <c r="W27" s="25"/>
      <c r="X27" s="22"/>
      <c r="Y27" s="22"/>
      <c r="Z27" s="26"/>
      <c r="AA27" s="23"/>
      <c r="AB27" s="60" t="str">
        <f t="shared" si="2"/>
        <v/>
      </c>
      <c r="AC27" s="60" t="str">
        <f t="shared" si="6"/>
        <v/>
      </c>
      <c r="AD27" s="9"/>
      <c r="AE27" s="10"/>
      <c r="AF27" s="11"/>
      <c r="AG27" s="10"/>
      <c r="AH27" s="102" t="str">
        <f t="shared" si="7"/>
        <v/>
      </c>
      <c r="AI27" s="36"/>
      <c r="AJ27" s="36"/>
      <c r="AK27" s="36"/>
      <c r="AL27" s="36">
        <f t="shared" si="3"/>
        <v>0</v>
      </c>
      <c r="AM27" s="36">
        <f t="shared" si="4"/>
        <v>0</v>
      </c>
      <c r="AN27" s="36">
        <f t="shared" si="5"/>
        <v>0</v>
      </c>
      <c r="AO27" s="36">
        <f t="shared" si="8"/>
        <v>0</v>
      </c>
    </row>
    <row r="28" spans="1:41" s="37" customFormat="1" ht="15.75" customHeight="1" x14ac:dyDescent="0.2">
      <c r="A28" s="42">
        <v>13</v>
      </c>
      <c r="B28" s="21"/>
      <c r="C28" s="22"/>
      <c r="D28" s="22"/>
      <c r="E28" s="17"/>
      <c r="F28" s="22"/>
      <c r="G28" s="22"/>
      <c r="H28" s="22"/>
      <c r="I28" s="18"/>
      <c r="J28" s="23"/>
      <c r="K28" s="17" t="s">
        <v>192</v>
      </c>
      <c r="L28" s="39"/>
      <c r="M28" s="25"/>
      <c r="N28" s="22"/>
      <c r="O28" s="22"/>
      <c r="P28" s="26"/>
      <c r="Q28" s="23"/>
      <c r="R28" s="21"/>
      <c r="S28" s="22"/>
      <c r="T28" s="22"/>
      <c r="U28" s="26"/>
      <c r="V28" s="24"/>
      <c r="W28" s="25"/>
      <c r="X28" s="22"/>
      <c r="Y28" s="22"/>
      <c r="Z28" s="26"/>
      <c r="AA28" s="23"/>
      <c r="AB28" s="60" t="str">
        <f t="shared" si="2"/>
        <v/>
      </c>
      <c r="AC28" s="60" t="str">
        <f t="shared" si="6"/>
        <v/>
      </c>
      <c r="AD28" s="9"/>
      <c r="AE28" s="10"/>
      <c r="AF28" s="11"/>
      <c r="AG28" s="10"/>
      <c r="AH28" s="102" t="str">
        <f t="shared" si="7"/>
        <v/>
      </c>
      <c r="AI28" s="36"/>
      <c r="AJ28" s="36"/>
      <c r="AK28" s="36"/>
      <c r="AL28" s="36">
        <f t="shared" si="3"/>
        <v>0</v>
      </c>
      <c r="AM28" s="36">
        <f t="shared" si="4"/>
        <v>0</v>
      </c>
      <c r="AN28" s="36">
        <f t="shared" si="5"/>
        <v>0</v>
      </c>
      <c r="AO28" s="36">
        <f t="shared" si="8"/>
        <v>0</v>
      </c>
    </row>
    <row r="29" spans="1:41" s="37" customFormat="1" ht="15.75" customHeight="1" x14ac:dyDescent="0.2">
      <c r="A29" s="42">
        <v>14</v>
      </c>
      <c r="B29" s="21"/>
      <c r="C29" s="22"/>
      <c r="D29" s="22"/>
      <c r="E29" s="17"/>
      <c r="F29" s="22"/>
      <c r="G29" s="22"/>
      <c r="H29" s="22"/>
      <c r="I29" s="18"/>
      <c r="J29" s="23"/>
      <c r="K29" s="17" t="s">
        <v>192</v>
      </c>
      <c r="L29" s="39"/>
      <c r="M29" s="25"/>
      <c r="N29" s="22"/>
      <c r="O29" s="22"/>
      <c r="P29" s="26"/>
      <c r="Q29" s="23"/>
      <c r="R29" s="21"/>
      <c r="S29" s="22"/>
      <c r="T29" s="22"/>
      <c r="U29" s="26"/>
      <c r="V29" s="24"/>
      <c r="W29" s="25"/>
      <c r="X29" s="22"/>
      <c r="Y29" s="22"/>
      <c r="Z29" s="26"/>
      <c r="AA29" s="23"/>
      <c r="AB29" s="60" t="str">
        <f t="shared" si="2"/>
        <v/>
      </c>
      <c r="AC29" s="60" t="str">
        <f t="shared" si="6"/>
        <v/>
      </c>
      <c r="AD29" s="9"/>
      <c r="AE29" s="10"/>
      <c r="AF29" s="11"/>
      <c r="AG29" s="10"/>
      <c r="AH29" s="102" t="str">
        <f t="shared" si="7"/>
        <v/>
      </c>
      <c r="AI29" s="36"/>
      <c r="AJ29" s="36"/>
      <c r="AK29" s="36"/>
      <c r="AL29" s="36">
        <f t="shared" si="3"/>
        <v>0</v>
      </c>
      <c r="AM29" s="36">
        <f t="shared" si="4"/>
        <v>0</v>
      </c>
      <c r="AN29" s="36">
        <f t="shared" si="5"/>
        <v>0</v>
      </c>
      <c r="AO29" s="36">
        <f t="shared" si="8"/>
        <v>0</v>
      </c>
    </row>
    <row r="30" spans="1:41" s="37" customFormat="1" ht="15.75" customHeight="1" x14ac:dyDescent="0.2">
      <c r="A30" s="42">
        <v>15</v>
      </c>
      <c r="B30" s="21"/>
      <c r="C30" s="22"/>
      <c r="D30" s="22"/>
      <c r="E30" s="17"/>
      <c r="F30" s="22"/>
      <c r="G30" s="22"/>
      <c r="H30" s="22"/>
      <c r="I30" s="18"/>
      <c r="J30" s="23"/>
      <c r="K30" s="17" t="s">
        <v>192</v>
      </c>
      <c r="L30" s="39"/>
      <c r="M30" s="25"/>
      <c r="N30" s="22"/>
      <c r="O30" s="22"/>
      <c r="P30" s="26"/>
      <c r="Q30" s="23"/>
      <c r="R30" s="21"/>
      <c r="S30" s="22"/>
      <c r="T30" s="22"/>
      <c r="U30" s="26"/>
      <c r="V30" s="24"/>
      <c r="W30" s="25"/>
      <c r="X30" s="22"/>
      <c r="Y30" s="22"/>
      <c r="Z30" s="26"/>
      <c r="AA30" s="23"/>
      <c r="AB30" s="60" t="str">
        <f t="shared" si="2"/>
        <v/>
      </c>
      <c r="AC30" s="60" t="str">
        <f t="shared" si="6"/>
        <v/>
      </c>
      <c r="AD30" s="9"/>
      <c r="AE30" s="10"/>
      <c r="AF30" s="11"/>
      <c r="AG30" s="10"/>
      <c r="AH30" s="102" t="str">
        <f t="shared" si="7"/>
        <v/>
      </c>
      <c r="AI30" s="36"/>
      <c r="AJ30" s="36"/>
      <c r="AK30" s="36"/>
      <c r="AL30" s="36">
        <f t="shared" si="3"/>
        <v>0</v>
      </c>
      <c r="AM30" s="36">
        <f t="shared" si="4"/>
        <v>0</v>
      </c>
      <c r="AN30" s="36">
        <f t="shared" si="5"/>
        <v>0</v>
      </c>
      <c r="AO30" s="36">
        <f t="shared" si="8"/>
        <v>0</v>
      </c>
    </row>
    <row r="31" spans="1:41" s="37" customFormat="1" ht="15.75" customHeight="1" x14ac:dyDescent="0.2">
      <c r="A31" s="42">
        <v>16</v>
      </c>
      <c r="B31" s="21"/>
      <c r="C31" s="22"/>
      <c r="D31" s="22"/>
      <c r="E31" s="17"/>
      <c r="F31" s="22"/>
      <c r="G31" s="22"/>
      <c r="H31" s="22"/>
      <c r="I31" s="18"/>
      <c r="J31" s="23"/>
      <c r="K31" s="17" t="s">
        <v>192</v>
      </c>
      <c r="L31" s="39"/>
      <c r="M31" s="25"/>
      <c r="N31" s="22"/>
      <c r="O31" s="22"/>
      <c r="P31" s="26"/>
      <c r="Q31" s="23"/>
      <c r="R31" s="21"/>
      <c r="S31" s="22"/>
      <c r="T31" s="22"/>
      <c r="U31" s="26"/>
      <c r="V31" s="24"/>
      <c r="W31" s="25"/>
      <c r="X31" s="22"/>
      <c r="Y31" s="22"/>
      <c r="Z31" s="26"/>
      <c r="AA31" s="23"/>
      <c r="AB31" s="60" t="str">
        <f t="shared" si="2"/>
        <v/>
      </c>
      <c r="AC31" s="60" t="str">
        <f t="shared" si="6"/>
        <v/>
      </c>
      <c r="AD31" s="9"/>
      <c r="AE31" s="10"/>
      <c r="AF31" s="11"/>
      <c r="AG31" s="10"/>
      <c r="AH31" s="102" t="str">
        <f t="shared" si="7"/>
        <v/>
      </c>
      <c r="AI31" s="36"/>
      <c r="AJ31" s="36"/>
      <c r="AK31" s="36"/>
      <c r="AL31" s="36">
        <f t="shared" si="3"/>
        <v>0</v>
      </c>
      <c r="AM31" s="36">
        <f t="shared" si="4"/>
        <v>0</v>
      </c>
      <c r="AN31" s="36">
        <f t="shared" si="5"/>
        <v>0</v>
      </c>
      <c r="AO31" s="36">
        <f t="shared" si="8"/>
        <v>0</v>
      </c>
    </row>
    <row r="32" spans="1:41" s="37" customFormat="1" ht="15.75" customHeight="1" x14ac:dyDescent="0.2">
      <c r="A32" s="42">
        <v>17</v>
      </c>
      <c r="B32" s="21"/>
      <c r="C32" s="22"/>
      <c r="D32" s="22"/>
      <c r="E32" s="17"/>
      <c r="F32" s="22"/>
      <c r="G32" s="22"/>
      <c r="H32" s="22"/>
      <c r="I32" s="18"/>
      <c r="J32" s="23"/>
      <c r="K32" s="17" t="s">
        <v>192</v>
      </c>
      <c r="L32" s="39"/>
      <c r="M32" s="25"/>
      <c r="N32" s="22"/>
      <c r="O32" s="22"/>
      <c r="P32" s="26"/>
      <c r="Q32" s="23"/>
      <c r="R32" s="21"/>
      <c r="S32" s="22"/>
      <c r="T32" s="22"/>
      <c r="U32" s="26"/>
      <c r="V32" s="24"/>
      <c r="W32" s="25"/>
      <c r="X32" s="22"/>
      <c r="Y32" s="22"/>
      <c r="Z32" s="26"/>
      <c r="AA32" s="23"/>
      <c r="AB32" s="60" t="str">
        <f t="shared" si="2"/>
        <v/>
      </c>
      <c r="AC32" s="60" t="str">
        <f t="shared" si="6"/>
        <v/>
      </c>
      <c r="AD32" s="9"/>
      <c r="AE32" s="10"/>
      <c r="AF32" s="11"/>
      <c r="AG32" s="10"/>
      <c r="AH32" s="102" t="str">
        <f t="shared" si="7"/>
        <v/>
      </c>
      <c r="AI32" s="36"/>
      <c r="AJ32" s="36"/>
      <c r="AK32" s="36"/>
      <c r="AL32" s="36">
        <f t="shared" si="3"/>
        <v>0</v>
      </c>
      <c r="AM32" s="36">
        <f t="shared" si="4"/>
        <v>0</v>
      </c>
      <c r="AN32" s="36">
        <f t="shared" si="5"/>
        <v>0</v>
      </c>
      <c r="AO32" s="36">
        <f t="shared" si="8"/>
        <v>0</v>
      </c>
    </row>
    <row r="33" spans="1:41" s="37" customFormat="1" ht="15.75" customHeight="1" x14ac:dyDescent="0.2">
      <c r="A33" s="42">
        <v>18</v>
      </c>
      <c r="B33" s="21"/>
      <c r="C33" s="22"/>
      <c r="D33" s="22"/>
      <c r="E33" s="17"/>
      <c r="F33" s="22"/>
      <c r="G33" s="22"/>
      <c r="H33" s="22"/>
      <c r="I33" s="18"/>
      <c r="J33" s="23"/>
      <c r="K33" s="17" t="s">
        <v>192</v>
      </c>
      <c r="L33" s="39"/>
      <c r="M33" s="25"/>
      <c r="N33" s="22"/>
      <c r="O33" s="22"/>
      <c r="P33" s="26"/>
      <c r="Q33" s="23"/>
      <c r="R33" s="21"/>
      <c r="S33" s="22"/>
      <c r="T33" s="22"/>
      <c r="U33" s="26"/>
      <c r="V33" s="24"/>
      <c r="W33" s="25"/>
      <c r="X33" s="22"/>
      <c r="Y33" s="22"/>
      <c r="Z33" s="26"/>
      <c r="AA33" s="23"/>
      <c r="AB33" s="60" t="str">
        <f t="shared" si="2"/>
        <v/>
      </c>
      <c r="AC33" s="60" t="str">
        <f t="shared" si="6"/>
        <v/>
      </c>
      <c r="AD33" s="9"/>
      <c r="AE33" s="10"/>
      <c r="AF33" s="11"/>
      <c r="AG33" s="10"/>
      <c r="AH33" s="102" t="str">
        <f t="shared" si="7"/>
        <v/>
      </c>
      <c r="AI33" s="36"/>
      <c r="AJ33" s="36"/>
      <c r="AK33" s="36"/>
      <c r="AL33" s="36">
        <f t="shared" si="3"/>
        <v>0</v>
      </c>
      <c r="AM33" s="36">
        <f t="shared" si="4"/>
        <v>0</v>
      </c>
      <c r="AN33" s="36">
        <f t="shared" si="5"/>
        <v>0</v>
      </c>
      <c r="AO33" s="36">
        <f t="shared" si="8"/>
        <v>0</v>
      </c>
    </row>
    <row r="34" spans="1:41" s="37" customFormat="1" ht="15.75" customHeight="1" x14ac:dyDescent="0.2">
      <c r="A34" s="42">
        <v>19</v>
      </c>
      <c r="B34" s="21"/>
      <c r="C34" s="22"/>
      <c r="D34" s="22"/>
      <c r="E34" s="17"/>
      <c r="F34" s="22"/>
      <c r="G34" s="22"/>
      <c r="H34" s="22"/>
      <c r="I34" s="18"/>
      <c r="J34" s="23"/>
      <c r="K34" s="17" t="s">
        <v>192</v>
      </c>
      <c r="L34" s="39"/>
      <c r="M34" s="25"/>
      <c r="N34" s="22"/>
      <c r="O34" s="22"/>
      <c r="P34" s="26"/>
      <c r="Q34" s="23"/>
      <c r="R34" s="21"/>
      <c r="S34" s="22"/>
      <c r="T34" s="22"/>
      <c r="U34" s="26"/>
      <c r="V34" s="24"/>
      <c r="W34" s="25"/>
      <c r="X34" s="22"/>
      <c r="Y34" s="22"/>
      <c r="Z34" s="26"/>
      <c r="AA34" s="23"/>
      <c r="AB34" s="60" t="str">
        <f t="shared" si="2"/>
        <v/>
      </c>
      <c r="AC34" s="60" t="str">
        <f t="shared" si="6"/>
        <v/>
      </c>
      <c r="AD34" s="9"/>
      <c r="AE34" s="10"/>
      <c r="AF34" s="11"/>
      <c r="AG34" s="10"/>
      <c r="AH34" s="102" t="str">
        <f t="shared" si="7"/>
        <v/>
      </c>
      <c r="AI34" s="36"/>
      <c r="AJ34" s="36"/>
      <c r="AK34" s="36"/>
      <c r="AL34" s="36">
        <f t="shared" si="3"/>
        <v>0</v>
      </c>
      <c r="AM34" s="36">
        <f t="shared" si="4"/>
        <v>0</v>
      </c>
      <c r="AN34" s="36">
        <f t="shared" si="5"/>
        <v>0</v>
      </c>
      <c r="AO34" s="36">
        <f t="shared" si="8"/>
        <v>0</v>
      </c>
    </row>
    <row r="35" spans="1:41" s="37" customFormat="1" ht="15.75" customHeight="1" x14ac:dyDescent="0.2">
      <c r="A35" s="42">
        <v>20</v>
      </c>
      <c r="B35" s="21"/>
      <c r="C35" s="22"/>
      <c r="D35" s="22"/>
      <c r="E35" s="17"/>
      <c r="F35" s="22"/>
      <c r="G35" s="22"/>
      <c r="H35" s="22"/>
      <c r="I35" s="18"/>
      <c r="J35" s="23"/>
      <c r="K35" s="17" t="s">
        <v>192</v>
      </c>
      <c r="L35" s="39"/>
      <c r="M35" s="25"/>
      <c r="N35" s="22"/>
      <c r="O35" s="22"/>
      <c r="P35" s="26"/>
      <c r="Q35" s="23"/>
      <c r="R35" s="21"/>
      <c r="S35" s="22"/>
      <c r="T35" s="22"/>
      <c r="U35" s="26"/>
      <c r="V35" s="24"/>
      <c r="W35" s="25"/>
      <c r="X35" s="22"/>
      <c r="Y35" s="22"/>
      <c r="Z35" s="26"/>
      <c r="AA35" s="23"/>
      <c r="AB35" s="60" t="str">
        <f t="shared" si="2"/>
        <v/>
      </c>
      <c r="AC35" s="60" t="str">
        <f t="shared" si="6"/>
        <v/>
      </c>
      <c r="AD35" s="9"/>
      <c r="AE35" s="10"/>
      <c r="AF35" s="11"/>
      <c r="AG35" s="10"/>
      <c r="AH35" s="102" t="str">
        <f t="shared" si="7"/>
        <v/>
      </c>
      <c r="AI35" s="36"/>
      <c r="AJ35" s="36"/>
      <c r="AK35" s="36"/>
      <c r="AL35" s="36">
        <f t="shared" si="3"/>
        <v>0</v>
      </c>
      <c r="AM35" s="36">
        <f t="shared" si="4"/>
        <v>0</v>
      </c>
      <c r="AN35" s="36">
        <f t="shared" si="5"/>
        <v>0</v>
      </c>
      <c r="AO35" s="36">
        <f t="shared" si="8"/>
        <v>0</v>
      </c>
    </row>
    <row r="36" spans="1:41" s="37" customFormat="1" ht="15.75" customHeight="1" x14ac:dyDescent="0.2">
      <c r="A36" s="42">
        <v>21</v>
      </c>
      <c r="B36" s="21"/>
      <c r="C36" s="22"/>
      <c r="D36" s="22"/>
      <c r="E36" s="17"/>
      <c r="F36" s="22"/>
      <c r="G36" s="22"/>
      <c r="H36" s="22"/>
      <c r="I36" s="18"/>
      <c r="J36" s="23"/>
      <c r="K36" s="17" t="s">
        <v>192</v>
      </c>
      <c r="L36" s="39"/>
      <c r="M36" s="25"/>
      <c r="N36" s="22"/>
      <c r="O36" s="22"/>
      <c r="P36" s="26"/>
      <c r="Q36" s="23"/>
      <c r="R36" s="21"/>
      <c r="S36" s="22"/>
      <c r="T36" s="22"/>
      <c r="U36" s="26"/>
      <c r="V36" s="24"/>
      <c r="W36" s="25"/>
      <c r="X36" s="22"/>
      <c r="Y36" s="22"/>
      <c r="Z36" s="26"/>
      <c r="AA36" s="23"/>
      <c r="AB36" s="60" t="str">
        <f t="shared" si="2"/>
        <v/>
      </c>
      <c r="AC36" s="60" t="str">
        <f t="shared" si="6"/>
        <v/>
      </c>
      <c r="AD36" s="9"/>
      <c r="AE36" s="10"/>
      <c r="AF36" s="11"/>
      <c r="AG36" s="10"/>
      <c r="AH36" s="102" t="str">
        <f t="shared" si="7"/>
        <v/>
      </c>
      <c r="AI36" s="36"/>
      <c r="AJ36" s="36"/>
      <c r="AK36" s="36"/>
      <c r="AL36" s="36">
        <f t="shared" si="3"/>
        <v>0</v>
      </c>
      <c r="AM36" s="36">
        <f t="shared" si="4"/>
        <v>0</v>
      </c>
      <c r="AN36" s="36">
        <f t="shared" si="5"/>
        <v>0</v>
      </c>
      <c r="AO36" s="36">
        <f t="shared" si="8"/>
        <v>0</v>
      </c>
    </row>
    <row r="37" spans="1:41" s="37" customFormat="1" ht="15.75" customHeight="1" x14ac:dyDescent="0.2">
      <c r="A37" s="42">
        <v>22</v>
      </c>
      <c r="B37" s="21"/>
      <c r="C37" s="22"/>
      <c r="D37" s="22"/>
      <c r="E37" s="17"/>
      <c r="F37" s="22"/>
      <c r="G37" s="22"/>
      <c r="H37" s="22"/>
      <c r="I37" s="18"/>
      <c r="J37" s="23"/>
      <c r="K37" s="17" t="s">
        <v>192</v>
      </c>
      <c r="L37" s="39"/>
      <c r="M37" s="25"/>
      <c r="N37" s="22"/>
      <c r="O37" s="22"/>
      <c r="P37" s="26"/>
      <c r="Q37" s="23"/>
      <c r="R37" s="21"/>
      <c r="S37" s="22"/>
      <c r="T37" s="22"/>
      <c r="U37" s="26"/>
      <c r="V37" s="24"/>
      <c r="W37" s="25"/>
      <c r="X37" s="22"/>
      <c r="Y37" s="22"/>
      <c r="Z37" s="26"/>
      <c r="AA37" s="23"/>
      <c r="AB37" s="60" t="str">
        <f t="shared" si="2"/>
        <v/>
      </c>
      <c r="AC37" s="60" t="str">
        <f t="shared" si="6"/>
        <v/>
      </c>
      <c r="AD37" s="9"/>
      <c r="AE37" s="10"/>
      <c r="AF37" s="11"/>
      <c r="AG37" s="10"/>
      <c r="AH37" s="102" t="str">
        <f t="shared" si="7"/>
        <v/>
      </c>
      <c r="AI37" s="36"/>
      <c r="AJ37" s="36"/>
      <c r="AK37" s="36"/>
      <c r="AL37" s="36">
        <f t="shared" si="3"/>
        <v>0</v>
      </c>
      <c r="AM37" s="36">
        <f t="shared" si="4"/>
        <v>0</v>
      </c>
      <c r="AN37" s="36">
        <f t="shared" si="5"/>
        <v>0</v>
      </c>
      <c r="AO37" s="36">
        <f t="shared" si="8"/>
        <v>0</v>
      </c>
    </row>
    <row r="38" spans="1:41" s="37" customFormat="1" ht="15.75" customHeight="1" x14ac:dyDescent="0.2">
      <c r="A38" s="42">
        <v>23</v>
      </c>
      <c r="B38" s="21"/>
      <c r="C38" s="22"/>
      <c r="D38" s="22"/>
      <c r="E38" s="17"/>
      <c r="F38" s="22"/>
      <c r="G38" s="22"/>
      <c r="H38" s="22"/>
      <c r="I38" s="18"/>
      <c r="J38" s="23"/>
      <c r="K38" s="17" t="s">
        <v>192</v>
      </c>
      <c r="L38" s="39"/>
      <c r="M38" s="25"/>
      <c r="N38" s="22"/>
      <c r="O38" s="22"/>
      <c r="P38" s="26"/>
      <c r="Q38" s="23"/>
      <c r="R38" s="21"/>
      <c r="S38" s="22"/>
      <c r="T38" s="22"/>
      <c r="U38" s="26"/>
      <c r="V38" s="24"/>
      <c r="W38" s="25"/>
      <c r="X38" s="22"/>
      <c r="Y38" s="22"/>
      <c r="Z38" s="26"/>
      <c r="AA38" s="23"/>
      <c r="AB38" s="60" t="str">
        <f t="shared" si="2"/>
        <v/>
      </c>
      <c r="AC38" s="60" t="str">
        <f t="shared" si="6"/>
        <v/>
      </c>
      <c r="AD38" s="9"/>
      <c r="AE38" s="10"/>
      <c r="AF38" s="11"/>
      <c r="AG38" s="10"/>
      <c r="AH38" s="102" t="str">
        <f t="shared" si="7"/>
        <v/>
      </c>
      <c r="AI38" s="36"/>
      <c r="AJ38" s="36"/>
      <c r="AK38" s="36"/>
      <c r="AL38" s="36">
        <f t="shared" si="3"/>
        <v>0</v>
      </c>
      <c r="AM38" s="36">
        <f t="shared" si="4"/>
        <v>0</v>
      </c>
      <c r="AN38" s="36">
        <f t="shared" si="5"/>
        <v>0</v>
      </c>
      <c r="AO38" s="36">
        <f t="shared" si="8"/>
        <v>0</v>
      </c>
    </row>
    <row r="39" spans="1:41" s="37" customFormat="1" ht="15.75" customHeight="1" x14ac:dyDescent="0.2">
      <c r="A39" s="42">
        <v>24</v>
      </c>
      <c r="B39" s="21"/>
      <c r="C39" s="22"/>
      <c r="D39" s="22"/>
      <c r="E39" s="17"/>
      <c r="F39" s="22"/>
      <c r="G39" s="22"/>
      <c r="H39" s="22"/>
      <c r="I39" s="18"/>
      <c r="J39" s="23"/>
      <c r="K39" s="17" t="s">
        <v>192</v>
      </c>
      <c r="L39" s="39"/>
      <c r="M39" s="25"/>
      <c r="N39" s="22"/>
      <c r="O39" s="22"/>
      <c r="P39" s="26"/>
      <c r="Q39" s="23"/>
      <c r="R39" s="21"/>
      <c r="S39" s="22"/>
      <c r="T39" s="22"/>
      <c r="U39" s="26"/>
      <c r="V39" s="24"/>
      <c r="W39" s="25"/>
      <c r="X39" s="22"/>
      <c r="Y39" s="22"/>
      <c r="Z39" s="26"/>
      <c r="AA39" s="23"/>
      <c r="AB39" s="60" t="str">
        <f t="shared" si="2"/>
        <v/>
      </c>
      <c r="AC39" s="60" t="str">
        <f t="shared" si="6"/>
        <v/>
      </c>
      <c r="AD39" s="9"/>
      <c r="AE39" s="10"/>
      <c r="AF39" s="11"/>
      <c r="AG39" s="10"/>
      <c r="AH39" s="102" t="str">
        <f t="shared" si="7"/>
        <v/>
      </c>
      <c r="AI39" s="36"/>
      <c r="AJ39" s="36"/>
      <c r="AK39" s="36"/>
      <c r="AL39" s="36">
        <f t="shared" si="3"/>
        <v>0</v>
      </c>
      <c r="AM39" s="36">
        <f t="shared" si="4"/>
        <v>0</v>
      </c>
      <c r="AN39" s="36">
        <f t="shared" si="5"/>
        <v>0</v>
      </c>
      <c r="AO39" s="36">
        <f t="shared" si="8"/>
        <v>0</v>
      </c>
    </row>
    <row r="40" spans="1:41" s="37" customFormat="1" ht="15.75" customHeight="1" x14ac:dyDescent="0.2">
      <c r="A40" s="42">
        <v>25</v>
      </c>
      <c r="B40" s="21"/>
      <c r="C40" s="22"/>
      <c r="D40" s="22"/>
      <c r="E40" s="17"/>
      <c r="F40" s="22"/>
      <c r="G40" s="22"/>
      <c r="H40" s="22"/>
      <c r="I40" s="18"/>
      <c r="J40" s="23"/>
      <c r="K40" s="17" t="s">
        <v>192</v>
      </c>
      <c r="L40" s="39"/>
      <c r="M40" s="25"/>
      <c r="N40" s="22"/>
      <c r="O40" s="22"/>
      <c r="P40" s="26"/>
      <c r="Q40" s="23"/>
      <c r="R40" s="21"/>
      <c r="S40" s="22"/>
      <c r="T40" s="22"/>
      <c r="U40" s="26"/>
      <c r="V40" s="24"/>
      <c r="W40" s="25"/>
      <c r="X40" s="22"/>
      <c r="Y40" s="22"/>
      <c r="Z40" s="26"/>
      <c r="AA40" s="23"/>
      <c r="AB40" s="60" t="str">
        <f t="shared" si="2"/>
        <v/>
      </c>
      <c r="AC40" s="60" t="str">
        <f t="shared" si="6"/>
        <v/>
      </c>
      <c r="AD40" s="9"/>
      <c r="AE40" s="10"/>
      <c r="AF40" s="11"/>
      <c r="AG40" s="10"/>
      <c r="AH40" s="102" t="str">
        <f t="shared" si="7"/>
        <v/>
      </c>
      <c r="AI40" s="36"/>
      <c r="AJ40" s="36"/>
      <c r="AK40" s="36"/>
      <c r="AL40" s="36">
        <f t="shared" si="3"/>
        <v>0</v>
      </c>
      <c r="AM40" s="36">
        <f t="shared" si="4"/>
        <v>0</v>
      </c>
      <c r="AN40" s="36">
        <f t="shared" si="5"/>
        <v>0</v>
      </c>
      <c r="AO40" s="36">
        <f t="shared" si="8"/>
        <v>0</v>
      </c>
    </row>
    <row r="41" spans="1:41" s="37" customFormat="1" ht="15.75" customHeight="1" x14ac:dyDescent="0.2">
      <c r="A41" s="42">
        <v>26</v>
      </c>
      <c r="B41" s="21"/>
      <c r="C41" s="22"/>
      <c r="D41" s="22"/>
      <c r="E41" s="17"/>
      <c r="F41" s="22"/>
      <c r="G41" s="22"/>
      <c r="H41" s="22"/>
      <c r="I41" s="18"/>
      <c r="J41" s="23"/>
      <c r="K41" s="17" t="s">
        <v>192</v>
      </c>
      <c r="L41" s="39"/>
      <c r="M41" s="25"/>
      <c r="N41" s="22"/>
      <c r="O41" s="22"/>
      <c r="P41" s="26"/>
      <c r="Q41" s="23"/>
      <c r="R41" s="21"/>
      <c r="S41" s="22"/>
      <c r="T41" s="22"/>
      <c r="U41" s="26"/>
      <c r="V41" s="24"/>
      <c r="W41" s="25"/>
      <c r="X41" s="22"/>
      <c r="Y41" s="22"/>
      <c r="Z41" s="26"/>
      <c r="AA41" s="23"/>
      <c r="AB41" s="60" t="str">
        <f t="shared" si="2"/>
        <v/>
      </c>
      <c r="AC41" s="60" t="str">
        <f t="shared" si="6"/>
        <v/>
      </c>
      <c r="AD41" s="9"/>
      <c r="AE41" s="10"/>
      <c r="AF41" s="11"/>
      <c r="AG41" s="10"/>
      <c r="AH41" s="102" t="str">
        <f t="shared" si="7"/>
        <v/>
      </c>
      <c r="AI41" s="36"/>
      <c r="AJ41" s="36"/>
      <c r="AK41" s="36"/>
      <c r="AL41" s="36">
        <f t="shared" si="3"/>
        <v>0</v>
      </c>
      <c r="AM41" s="36">
        <f t="shared" si="4"/>
        <v>0</v>
      </c>
      <c r="AN41" s="36">
        <f t="shared" si="5"/>
        <v>0</v>
      </c>
      <c r="AO41" s="36">
        <f t="shared" si="8"/>
        <v>0</v>
      </c>
    </row>
    <row r="42" spans="1:41" s="37" customFormat="1" ht="15.75" customHeight="1" x14ac:dyDescent="0.2">
      <c r="A42" s="42">
        <v>27</v>
      </c>
      <c r="B42" s="21"/>
      <c r="C42" s="22"/>
      <c r="D42" s="22"/>
      <c r="E42" s="17"/>
      <c r="F42" s="22"/>
      <c r="G42" s="22"/>
      <c r="H42" s="22"/>
      <c r="I42" s="18"/>
      <c r="J42" s="23"/>
      <c r="K42" s="17" t="s">
        <v>192</v>
      </c>
      <c r="L42" s="39"/>
      <c r="M42" s="25"/>
      <c r="N42" s="22"/>
      <c r="O42" s="22"/>
      <c r="P42" s="26"/>
      <c r="Q42" s="23"/>
      <c r="R42" s="21"/>
      <c r="S42" s="22"/>
      <c r="T42" s="22"/>
      <c r="U42" s="26"/>
      <c r="V42" s="24"/>
      <c r="W42" s="25"/>
      <c r="X42" s="22"/>
      <c r="Y42" s="22"/>
      <c r="Z42" s="26"/>
      <c r="AA42" s="23"/>
      <c r="AB42" s="60" t="str">
        <f t="shared" si="2"/>
        <v/>
      </c>
      <c r="AC42" s="60" t="str">
        <f t="shared" si="6"/>
        <v/>
      </c>
      <c r="AD42" s="9"/>
      <c r="AE42" s="10"/>
      <c r="AF42" s="11"/>
      <c r="AG42" s="10"/>
      <c r="AH42" s="102" t="str">
        <f t="shared" si="7"/>
        <v/>
      </c>
      <c r="AI42" s="36"/>
      <c r="AJ42" s="36"/>
      <c r="AK42" s="36"/>
      <c r="AL42" s="36">
        <f t="shared" si="3"/>
        <v>0</v>
      </c>
      <c r="AM42" s="36">
        <f t="shared" si="4"/>
        <v>0</v>
      </c>
      <c r="AN42" s="36">
        <f t="shared" si="5"/>
        <v>0</v>
      </c>
      <c r="AO42" s="36">
        <f t="shared" si="8"/>
        <v>0</v>
      </c>
    </row>
    <row r="43" spans="1:41" s="37" customFormat="1" ht="15.75" customHeight="1" x14ac:dyDescent="0.2">
      <c r="A43" s="42">
        <v>28</v>
      </c>
      <c r="B43" s="21"/>
      <c r="C43" s="22"/>
      <c r="D43" s="22"/>
      <c r="E43" s="17"/>
      <c r="F43" s="22"/>
      <c r="G43" s="22"/>
      <c r="H43" s="22"/>
      <c r="I43" s="18"/>
      <c r="J43" s="23"/>
      <c r="K43" s="17" t="s">
        <v>192</v>
      </c>
      <c r="L43" s="39"/>
      <c r="M43" s="25"/>
      <c r="N43" s="22"/>
      <c r="O43" s="22"/>
      <c r="P43" s="26"/>
      <c r="Q43" s="23"/>
      <c r="R43" s="21"/>
      <c r="S43" s="22"/>
      <c r="T43" s="22"/>
      <c r="U43" s="26"/>
      <c r="V43" s="24"/>
      <c r="W43" s="25"/>
      <c r="X43" s="22"/>
      <c r="Y43" s="22"/>
      <c r="Z43" s="26"/>
      <c r="AA43" s="23"/>
      <c r="AB43" s="60" t="str">
        <f t="shared" si="2"/>
        <v/>
      </c>
      <c r="AC43" s="60" t="str">
        <f t="shared" si="6"/>
        <v/>
      </c>
      <c r="AD43" s="9"/>
      <c r="AE43" s="10"/>
      <c r="AF43" s="11"/>
      <c r="AG43" s="10"/>
      <c r="AH43" s="102" t="str">
        <f t="shared" si="7"/>
        <v/>
      </c>
      <c r="AI43" s="36"/>
      <c r="AJ43" s="36"/>
      <c r="AK43" s="36"/>
      <c r="AL43" s="36">
        <f t="shared" si="3"/>
        <v>0</v>
      </c>
      <c r="AM43" s="36">
        <f t="shared" si="4"/>
        <v>0</v>
      </c>
      <c r="AN43" s="36">
        <f t="shared" si="5"/>
        <v>0</v>
      </c>
      <c r="AO43" s="36">
        <f t="shared" si="8"/>
        <v>0</v>
      </c>
    </row>
    <row r="44" spans="1:41" s="37" customFormat="1" ht="15.75" customHeight="1" x14ac:dyDescent="0.2">
      <c r="A44" s="42">
        <v>29</v>
      </c>
      <c r="B44" s="21"/>
      <c r="C44" s="22"/>
      <c r="D44" s="22"/>
      <c r="E44" s="17"/>
      <c r="F44" s="22"/>
      <c r="G44" s="22"/>
      <c r="H44" s="22"/>
      <c r="I44" s="18"/>
      <c r="J44" s="23"/>
      <c r="K44" s="17" t="s">
        <v>192</v>
      </c>
      <c r="L44" s="39"/>
      <c r="M44" s="25"/>
      <c r="N44" s="22"/>
      <c r="O44" s="22"/>
      <c r="P44" s="26"/>
      <c r="Q44" s="23"/>
      <c r="R44" s="21"/>
      <c r="S44" s="22"/>
      <c r="T44" s="22"/>
      <c r="U44" s="26"/>
      <c r="V44" s="24"/>
      <c r="W44" s="25"/>
      <c r="X44" s="22"/>
      <c r="Y44" s="22"/>
      <c r="Z44" s="26"/>
      <c r="AA44" s="23"/>
      <c r="AB44" s="60" t="str">
        <f t="shared" si="2"/>
        <v/>
      </c>
      <c r="AC44" s="60" t="str">
        <f t="shared" si="6"/>
        <v/>
      </c>
      <c r="AD44" s="9"/>
      <c r="AE44" s="10"/>
      <c r="AF44" s="11"/>
      <c r="AG44" s="10"/>
      <c r="AH44" s="102" t="str">
        <f t="shared" si="7"/>
        <v/>
      </c>
      <c r="AI44" s="36"/>
      <c r="AJ44" s="36"/>
      <c r="AK44" s="36"/>
      <c r="AL44" s="36">
        <f t="shared" si="3"/>
        <v>0</v>
      </c>
      <c r="AM44" s="36">
        <f t="shared" si="4"/>
        <v>0</v>
      </c>
      <c r="AN44" s="36">
        <f t="shared" si="5"/>
        <v>0</v>
      </c>
      <c r="AO44" s="36">
        <f t="shared" si="8"/>
        <v>0</v>
      </c>
    </row>
    <row r="45" spans="1:41" s="37" customFormat="1" ht="15.75" customHeight="1" x14ac:dyDescent="0.2">
      <c r="A45" s="42">
        <v>30</v>
      </c>
      <c r="B45" s="21"/>
      <c r="C45" s="22"/>
      <c r="D45" s="22"/>
      <c r="E45" s="17"/>
      <c r="F45" s="22"/>
      <c r="G45" s="22"/>
      <c r="H45" s="22"/>
      <c r="I45" s="18"/>
      <c r="J45" s="23"/>
      <c r="K45" s="17" t="s">
        <v>192</v>
      </c>
      <c r="L45" s="39"/>
      <c r="M45" s="25"/>
      <c r="N45" s="22"/>
      <c r="O45" s="22"/>
      <c r="P45" s="26"/>
      <c r="Q45" s="23"/>
      <c r="R45" s="21"/>
      <c r="S45" s="22"/>
      <c r="T45" s="22"/>
      <c r="U45" s="26"/>
      <c r="V45" s="24"/>
      <c r="W45" s="25"/>
      <c r="X45" s="22"/>
      <c r="Y45" s="22"/>
      <c r="Z45" s="26"/>
      <c r="AA45" s="23"/>
      <c r="AB45" s="60" t="str">
        <f t="shared" si="2"/>
        <v/>
      </c>
      <c r="AC45" s="60" t="str">
        <f t="shared" si="6"/>
        <v/>
      </c>
      <c r="AD45" s="9"/>
      <c r="AE45" s="10"/>
      <c r="AF45" s="11"/>
      <c r="AG45" s="10"/>
      <c r="AH45" s="102" t="str">
        <f t="shared" si="7"/>
        <v/>
      </c>
      <c r="AI45" s="36"/>
      <c r="AJ45" s="36"/>
      <c r="AK45" s="36"/>
      <c r="AL45" s="36">
        <f t="shared" si="3"/>
        <v>0</v>
      </c>
      <c r="AM45" s="36">
        <f t="shared" si="4"/>
        <v>0</v>
      </c>
      <c r="AN45" s="36">
        <f t="shared" si="5"/>
        <v>0</v>
      </c>
      <c r="AO45" s="36">
        <f t="shared" si="8"/>
        <v>0</v>
      </c>
    </row>
    <row r="46" spans="1:41" s="37" customFormat="1" ht="15.75" customHeight="1" x14ac:dyDescent="0.2">
      <c r="A46" s="42">
        <v>31</v>
      </c>
      <c r="B46" s="21"/>
      <c r="C46" s="22"/>
      <c r="D46" s="22"/>
      <c r="E46" s="17"/>
      <c r="F46" s="22"/>
      <c r="G46" s="22"/>
      <c r="H46" s="22"/>
      <c r="I46" s="18"/>
      <c r="J46" s="23"/>
      <c r="K46" s="17" t="s">
        <v>192</v>
      </c>
      <c r="L46" s="39"/>
      <c r="M46" s="25"/>
      <c r="N46" s="22"/>
      <c r="O46" s="22"/>
      <c r="P46" s="26"/>
      <c r="Q46" s="23"/>
      <c r="R46" s="21"/>
      <c r="S46" s="22"/>
      <c r="T46" s="22"/>
      <c r="U46" s="26"/>
      <c r="V46" s="24"/>
      <c r="W46" s="25"/>
      <c r="X46" s="22"/>
      <c r="Y46" s="22"/>
      <c r="Z46" s="26"/>
      <c r="AA46" s="23"/>
      <c r="AB46" s="60" t="str">
        <f t="shared" si="2"/>
        <v/>
      </c>
      <c r="AC46" s="60" t="str">
        <f t="shared" si="6"/>
        <v/>
      </c>
      <c r="AD46" s="9"/>
      <c r="AE46" s="10"/>
      <c r="AF46" s="11"/>
      <c r="AG46" s="10"/>
      <c r="AH46" s="102" t="str">
        <f t="shared" si="7"/>
        <v/>
      </c>
      <c r="AI46" s="36"/>
      <c r="AJ46" s="36"/>
      <c r="AK46" s="36"/>
      <c r="AL46" s="36">
        <f t="shared" si="3"/>
        <v>0</v>
      </c>
      <c r="AM46" s="36">
        <f t="shared" si="4"/>
        <v>0</v>
      </c>
      <c r="AN46" s="36">
        <f t="shared" si="5"/>
        <v>0</v>
      </c>
      <c r="AO46" s="36">
        <f t="shared" si="8"/>
        <v>0</v>
      </c>
    </row>
    <row r="47" spans="1:41" s="37" customFormat="1" ht="15.75" customHeight="1" x14ac:dyDescent="0.2">
      <c r="A47" s="42">
        <v>32</v>
      </c>
      <c r="B47" s="21"/>
      <c r="C47" s="22"/>
      <c r="D47" s="22"/>
      <c r="E47" s="17"/>
      <c r="F47" s="22"/>
      <c r="G47" s="22"/>
      <c r="H47" s="22"/>
      <c r="I47" s="18"/>
      <c r="J47" s="23"/>
      <c r="K47" s="17" t="s">
        <v>192</v>
      </c>
      <c r="L47" s="39"/>
      <c r="M47" s="25"/>
      <c r="N47" s="22"/>
      <c r="O47" s="22"/>
      <c r="P47" s="26"/>
      <c r="Q47" s="23"/>
      <c r="R47" s="21"/>
      <c r="S47" s="22"/>
      <c r="T47" s="22"/>
      <c r="U47" s="26"/>
      <c r="V47" s="24"/>
      <c r="W47" s="25"/>
      <c r="X47" s="22"/>
      <c r="Y47" s="22"/>
      <c r="Z47" s="26"/>
      <c r="AA47" s="23"/>
      <c r="AB47" s="60" t="str">
        <f t="shared" si="2"/>
        <v/>
      </c>
      <c r="AC47" s="60" t="str">
        <f t="shared" si="6"/>
        <v/>
      </c>
      <c r="AD47" s="9"/>
      <c r="AE47" s="10"/>
      <c r="AF47" s="11"/>
      <c r="AG47" s="10"/>
      <c r="AH47" s="102" t="str">
        <f t="shared" si="7"/>
        <v/>
      </c>
      <c r="AI47" s="36"/>
      <c r="AJ47" s="36"/>
      <c r="AK47" s="36"/>
      <c r="AL47" s="36">
        <f t="shared" si="3"/>
        <v>0</v>
      </c>
      <c r="AM47" s="36">
        <f t="shared" si="4"/>
        <v>0</v>
      </c>
      <c r="AN47" s="36">
        <f t="shared" si="5"/>
        <v>0</v>
      </c>
      <c r="AO47" s="36">
        <f t="shared" si="8"/>
        <v>0</v>
      </c>
    </row>
    <row r="48" spans="1:41" s="37" customFormat="1" ht="15.75" customHeight="1" x14ac:dyDescent="0.2">
      <c r="A48" s="42">
        <v>33</v>
      </c>
      <c r="B48" s="21"/>
      <c r="C48" s="22"/>
      <c r="D48" s="22"/>
      <c r="E48" s="17"/>
      <c r="F48" s="22"/>
      <c r="G48" s="22"/>
      <c r="H48" s="22"/>
      <c r="I48" s="18"/>
      <c r="J48" s="23"/>
      <c r="K48" s="17" t="s">
        <v>192</v>
      </c>
      <c r="L48" s="39"/>
      <c r="M48" s="25"/>
      <c r="N48" s="22"/>
      <c r="O48" s="22"/>
      <c r="P48" s="26"/>
      <c r="Q48" s="23"/>
      <c r="R48" s="21"/>
      <c r="S48" s="22"/>
      <c r="T48" s="22"/>
      <c r="U48" s="26"/>
      <c r="V48" s="24"/>
      <c r="W48" s="25"/>
      <c r="X48" s="22"/>
      <c r="Y48" s="22"/>
      <c r="Z48" s="26"/>
      <c r="AA48" s="23"/>
      <c r="AB48" s="60" t="str">
        <f t="shared" ref="AB48:AB79" si="9">IF(M48&amp;R48="","",COUNTA(M48,R48,W48)-AO48)</f>
        <v/>
      </c>
      <c r="AC48" s="60" t="str">
        <f t="shared" ref="AC48:AC79" si="10">IF(M48&amp;R48="","",AO48)</f>
        <v/>
      </c>
      <c r="AD48" s="9"/>
      <c r="AE48" s="10"/>
      <c r="AF48" s="11"/>
      <c r="AG48" s="10"/>
      <c r="AH48" s="102" t="str">
        <f t="shared" si="7"/>
        <v/>
      </c>
      <c r="AI48" s="36"/>
      <c r="AJ48" s="36"/>
      <c r="AK48" s="36"/>
      <c r="AL48" s="36">
        <f t="shared" ref="AL48:AL79" si="11">IF(OR(M48="十種競技",M48="七種競技"),1,0)</f>
        <v>0</v>
      </c>
      <c r="AM48" s="36">
        <f t="shared" ref="AM48:AM79" si="12">IF(OR(R48="十種競技",R48="七種競技"),1,0)</f>
        <v>0</v>
      </c>
      <c r="AN48" s="36">
        <f t="shared" ref="AN48:AN79" si="13">IF(OR(W48="十種競技",W48="七種競技"),1,0)</f>
        <v>0</v>
      </c>
      <c r="AO48" s="36">
        <f t="shared" si="8"/>
        <v>0</v>
      </c>
    </row>
    <row r="49" spans="1:41" s="37" customFormat="1" ht="15.75" customHeight="1" x14ac:dyDescent="0.2">
      <c r="A49" s="42">
        <v>34</v>
      </c>
      <c r="B49" s="21"/>
      <c r="C49" s="22"/>
      <c r="D49" s="22"/>
      <c r="E49" s="17"/>
      <c r="F49" s="22"/>
      <c r="G49" s="22"/>
      <c r="H49" s="22"/>
      <c r="I49" s="18"/>
      <c r="J49" s="23"/>
      <c r="K49" s="17" t="s">
        <v>192</v>
      </c>
      <c r="L49" s="39"/>
      <c r="M49" s="25"/>
      <c r="N49" s="22"/>
      <c r="O49" s="22"/>
      <c r="P49" s="26"/>
      <c r="Q49" s="23"/>
      <c r="R49" s="21"/>
      <c r="S49" s="22"/>
      <c r="T49" s="22"/>
      <c r="U49" s="26"/>
      <c r="V49" s="24"/>
      <c r="W49" s="25"/>
      <c r="X49" s="22"/>
      <c r="Y49" s="22"/>
      <c r="Z49" s="26"/>
      <c r="AA49" s="23"/>
      <c r="AB49" s="60" t="str">
        <f t="shared" si="9"/>
        <v/>
      </c>
      <c r="AC49" s="60" t="str">
        <f t="shared" si="10"/>
        <v/>
      </c>
      <c r="AD49" s="9"/>
      <c r="AE49" s="10"/>
      <c r="AF49" s="11"/>
      <c r="AG49" s="10"/>
      <c r="AH49" s="102" t="str">
        <f t="shared" si="7"/>
        <v/>
      </c>
      <c r="AI49" s="36"/>
      <c r="AJ49" s="36"/>
      <c r="AK49" s="36"/>
      <c r="AL49" s="36">
        <f t="shared" si="11"/>
        <v>0</v>
      </c>
      <c r="AM49" s="36">
        <f t="shared" si="12"/>
        <v>0</v>
      </c>
      <c r="AN49" s="36">
        <f t="shared" si="13"/>
        <v>0</v>
      </c>
      <c r="AO49" s="36">
        <f t="shared" si="8"/>
        <v>0</v>
      </c>
    </row>
    <row r="50" spans="1:41" s="37" customFormat="1" ht="15.75" customHeight="1" x14ac:dyDescent="0.2">
      <c r="A50" s="42">
        <v>35</v>
      </c>
      <c r="B50" s="21"/>
      <c r="C50" s="22"/>
      <c r="D50" s="22"/>
      <c r="E50" s="17"/>
      <c r="F50" s="22"/>
      <c r="G50" s="22"/>
      <c r="H50" s="22"/>
      <c r="I50" s="18"/>
      <c r="J50" s="23"/>
      <c r="K50" s="17" t="s">
        <v>192</v>
      </c>
      <c r="L50" s="39"/>
      <c r="M50" s="25"/>
      <c r="N50" s="22"/>
      <c r="O50" s="22"/>
      <c r="P50" s="26"/>
      <c r="Q50" s="23"/>
      <c r="R50" s="21"/>
      <c r="S50" s="22"/>
      <c r="T50" s="22"/>
      <c r="U50" s="26"/>
      <c r="V50" s="24"/>
      <c r="W50" s="25"/>
      <c r="X50" s="22"/>
      <c r="Y50" s="22"/>
      <c r="Z50" s="26"/>
      <c r="AA50" s="23"/>
      <c r="AB50" s="60" t="str">
        <f t="shared" si="9"/>
        <v/>
      </c>
      <c r="AC50" s="60" t="str">
        <f t="shared" si="10"/>
        <v/>
      </c>
      <c r="AD50" s="9"/>
      <c r="AE50" s="10"/>
      <c r="AF50" s="11"/>
      <c r="AG50" s="10"/>
      <c r="AH50" s="102" t="str">
        <f t="shared" si="7"/>
        <v/>
      </c>
      <c r="AI50" s="36"/>
      <c r="AJ50" s="36"/>
      <c r="AK50" s="36"/>
      <c r="AL50" s="36">
        <f t="shared" si="11"/>
        <v>0</v>
      </c>
      <c r="AM50" s="36">
        <f t="shared" si="12"/>
        <v>0</v>
      </c>
      <c r="AN50" s="36">
        <f t="shared" si="13"/>
        <v>0</v>
      </c>
      <c r="AO50" s="36">
        <f t="shared" si="8"/>
        <v>0</v>
      </c>
    </row>
    <row r="51" spans="1:41" s="37" customFormat="1" ht="15.75" customHeight="1" x14ac:dyDescent="0.2">
      <c r="A51" s="42">
        <v>36</v>
      </c>
      <c r="B51" s="21"/>
      <c r="C51" s="22"/>
      <c r="D51" s="22"/>
      <c r="E51" s="17"/>
      <c r="F51" s="22"/>
      <c r="G51" s="22"/>
      <c r="H51" s="22"/>
      <c r="I51" s="18"/>
      <c r="J51" s="23"/>
      <c r="K51" s="17" t="s">
        <v>192</v>
      </c>
      <c r="L51" s="39"/>
      <c r="M51" s="25"/>
      <c r="N51" s="22"/>
      <c r="O51" s="22"/>
      <c r="P51" s="26"/>
      <c r="Q51" s="23"/>
      <c r="R51" s="21"/>
      <c r="S51" s="22"/>
      <c r="T51" s="22"/>
      <c r="U51" s="26"/>
      <c r="V51" s="24"/>
      <c r="W51" s="25"/>
      <c r="X51" s="22"/>
      <c r="Y51" s="22"/>
      <c r="Z51" s="26"/>
      <c r="AA51" s="23"/>
      <c r="AB51" s="60" t="str">
        <f t="shared" si="9"/>
        <v/>
      </c>
      <c r="AC51" s="60" t="str">
        <f t="shared" si="10"/>
        <v/>
      </c>
      <c r="AD51" s="9"/>
      <c r="AE51" s="10"/>
      <c r="AF51" s="11"/>
      <c r="AG51" s="10"/>
      <c r="AH51" s="102" t="str">
        <f t="shared" si="7"/>
        <v/>
      </c>
      <c r="AI51" s="36"/>
      <c r="AJ51" s="36"/>
      <c r="AK51" s="36"/>
      <c r="AL51" s="36">
        <f t="shared" si="11"/>
        <v>0</v>
      </c>
      <c r="AM51" s="36">
        <f t="shared" si="12"/>
        <v>0</v>
      </c>
      <c r="AN51" s="36">
        <f t="shared" si="13"/>
        <v>0</v>
      </c>
      <c r="AO51" s="36">
        <f t="shared" si="8"/>
        <v>0</v>
      </c>
    </row>
    <row r="52" spans="1:41" s="37" customFormat="1" ht="15.75" customHeight="1" x14ac:dyDescent="0.2">
      <c r="A52" s="42">
        <v>37</v>
      </c>
      <c r="B52" s="21"/>
      <c r="C52" s="22"/>
      <c r="D52" s="22"/>
      <c r="E52" s="17"/>
      <c r="F52" s="22"/>
      <c r="G52" s="22"/>
      <c r="H52" s="22"/>
      <c r="I52" s="18"/>
      <c r="J52" s="23"/>
      <c r="K52" s="17" t="s">
        <v>192</v>
      </c>
      <c r="L52" s="39"/>
      <c r="M52" s="25"/>
      <c r="N52" s="22"/>
      <c r="O52" s="22"/>
      <c r="P52" s="26"/>
      <c r="Q52" s="23"/>
      <c r="R52" s="21"/>
      <c r="S52" s="22"/>
      <c r="T52" s="22"/>
      <c r="U52" s="26"/>
      <c r="V52" s="24"/>
      <c r="W52" s="25"/>
      <c r="X52" s="22"/>
      <c r="Y52" s="22"/>
      <c r="Z52" s="26"/>
      <c r="AA52" s="23"/>
      <c r="AB52" s="60" t="str">
        <f t="shared" si="9"/>
        <v/>
      </c>
      <c r="AC52" s="60" t="str">
        <f t="shared" si="10"/>
        <v/>
      </c>
      <c r="AD52" s="9"/>
      <c r="AE52" s="10"/>
      <c r="AF52" s="11"/>
      <c r="AG52" s="10"/>
      <c r="AH52" s="102" t="str">
        <f t="shared" si="7"/>
        <v/>
      </c>
      <c r="AI52" s="36"/>
      <c r="AJ52" s="36"/>
      <c r="AK52" s="36"/>
      <c r="AL52" s="36">
        <f t="shared" si="11"/>
        <v>0</v>
      </c>
      <c r="AM52" s="36">
        <f t="shared" si="12"/>
        <v>0</v>
      </c>
      <c r="AN52" s="36">
        <f t="shared" si="13"/>
        <v>0</v>
      </c>
      <c r="AO52" s="36">
        <f t="shared" si="8"/>
        <v>0</v>
      </c>
    </row>
    <row r="53" spans="1:41" s="37" customFormat="1" ht="15.75" customHeight="1" x14ac:dyDescent="0.2">
      <c r="A53" s="42">
        <v>38</v>
      </c>
      <c r="B53" s="21"/>
      <c r="C53" s="22"/>
      <c r="D53" s="22"/>
      <c r="E53" s="17"/>
      <c r="F53" s="22"/>
      <c r="G53" s="22"/>
      <c r="H53" s="22"/>
      <c r="I53" s="18"/>
      <c r="J53" s="23"/>
      <c r="K53" s="17" t="s">
        <v>192</v>
      </c>
      <c r="L53" s="39"/>
      <c r="M53" s="25"/>
      <c r="N53" s="22"/>
      <c r="O53" s="22"/>
      <c r="P53" s="26"/>
      <c r="Q53" s="23"/>
      <c r="R53" s="21"/>
      <c r="S53" s="22"/>
      <c r="T53" s="22"/>
      <c r="U53" s="26"/>
      <c r="V53" s="24"/>
      <c r="W53" s="25"/>
      <c r="X53" s="22"/>
      <c r="Y53" s="22"/>
      <c r="Z53" s="26"/>
      <c r="AA53" s="23"/>
      <c r="AB53" s="60" t="str">
        <f t="shared" si="9"/>
        <v/>
      </c>
      <c r="AC53" s="60" t="str">
        <f t="shared" si="10"/>
        <v/>
      </c>
      <c r="AD53" s="9"/>
      <c r="AE53" s="10"/>
      <c r="AF53" s="11"/>
      <c r="AG53" s="10"/>
      <c r="AH53" s="102" t="str">
        <f t="shared" si="7"/>
        <v/>
      </c>
      <c r="AI53" s="36"/>
      <c r="AJ53" s="36"/>
      <c r="AK53" s="36"/>
      <c r="AL53" s="36">
        <f t="shared" si="11"/>
        <v>0</v>
      </c>
      <c r="AM53" s="36">
        <f t="shared" si="12"/>
        <v>0</v>
      </c>
      <c r="AN53" s="36">
        <f t="shared" si="13"/>
        <v>0</v>
      </c>
      <c r="AO53" s="36">
        <f t="shared" si="8"/>
        <v>0</v>
      </c>
    </row>
    <row r="54" spans="1:41" s="37" customFormat="1" ht="15.75" customHeight="1" x14ac:dyDescent="0.2">
      <c r="A54" s="42">
        <v>39</v>
      </c>
      <c r="B54" s="21"/>
      <c r="C54" s="22"/>
      <c r="D54" s="22"/>
      <c r="E54" s="17"/>
      <c r="F54" s="22"/>
      <c r="G54" s="22"/>
      <c r="H54" s="22"/>
      <c r="I54" s="18"/>
      <c r="J54" s="23"/>
      <c r="K54" s="17" t="s">
        <v>192</v>
      </c>
      <c r="L54" s="39"/>
      <c r="M54" s="25"/>
      <c r="N54" s="22"/>
      <c r="O54" s="22"/>
      <c r="P54" s="26"/>
      <c r="Q54" s="23"/>
      <c r="R54" s="21"/>
      <c r="S54" s="22"/>
      <c r="T54" s="22"/>
      <c r="U54" s="26"/>
      <c r="V54" s="24"/>
      <c r="W54" s="25"/>
      <c r="X54" s="22"/>
      <c r="Y54" s="22"/>
      <c r="Z54" s="26"/>
      <c r="AA54" s="23"/>
      <c r="AB54" s="60" t="str">
        <f t="shared" si="9"/>
        <v/>
      </c>
      <c r="AC54" s="60" t="str">
        <f t="shared" si="10"/>
        <v/>
      </c>
      <c r="AD54" s="9"/>
      <c r="AE54" s="10"/>
      <c r="AF54" s="11"/>
      <c r="AG54" s="10"/>
      <c r="AH54" s="102" t="str">
        <f t="shared" si="7"/>
        <v/>
      </c>
      <c r="AI54" s="36"/>
      <c r="AJ54" s="36"/>
      <c r="AK54" s="36"/>
      <c r="AL54" s="36">
        <f t="shared" si="11"/>
        <v>0</v>
      </c>
      <c r="AM54" s="36">
        <f t="shared" si="12"/>
        <v>0</v>
      </c>
      <c r="AN54" s="36">
        <f t="shared" si="13"/>
        <v>0</v>
      </c>
      <c r="AO54" s="36">
        <f t="shared" si="8"/>
        <v>0</v>
      </c>
    </row>
    <row r="55" spans="1:41" s="37" customFormat="1" ht="15.75" customHeight="1" x14ac:dyDescent="0.2">
      <c r="A55" s="42">
        <v>40</v>
      </c>
      <c r="B55" s="21"/>
      <c r="C55" s="22"/>
      <c r="D55" s="22"/>
      <c r="E55" s="17"/>
      <c r="F55" s="22"/>
      <c r="G55" s="22"/>
      <c r="H55" s="22"/>
      <c r="I55" s="18"/>
      <c r="J55" s="23"/>
      <c r="K55" s="17" t="s">
        <v>192</v>
      </c>
      <c r="L55" s="39"/>
      <c r="M55" s="25"/>
      <c r="N55" s="22"/>
      <c r="O55" s="22"/>
      <c r="P55" s="26"/>
      <c r="Q55" s="23"/>
      <c r="R55" s="21"/>
      <c r="S55" s="22"/>
      <c r="T55" s="22"/>
      <c r="U55" s="26"/>
      <c r="V55" s="24"/>
      <c r="W55" s="25"/>
      <c r="X55" s="22"/>
      <c r="Y55" s="22"/>
      <c r="Z55" s="26"/>
      <c r="AA55" s="23"/>
      <c r="AB55" s="60" t="str">
        <f t="shared" si="9"/>
        <v/>
      </c>
      <c r="AC55" s="60" t="str">
        <f t="shared" si="10"/>
        <v/>
      </c>
      <c r="AD55" s="9"/>
      <c r="AE55" s="10"/>
      <c r="AF55" s="11"/>
      <c r="AG55" s="10"/>
      <c r="AH55" s="102" t="str">
        <f t="shared" si="7"/>
        <v/>
      </c>
      <c r="AI55" s="36"/>
      <c r="AJ55" s="36"/>
      <c r="AK55" s="36"/>
      <c r="AL55" s="36">
        <f t="shared" si="11"/>
        <v>0</v>
      </c>
      <c r="AM55" s="36">
        <f t="shared" si="12"/>
        <v>0</v>
      </c>
      <c r="AN55" s="36">
        <f t="shared" si="13"/>
        <v>0</v>
      </c>
      <c r="AO55" s="36">
        <f t="shared" si="8"/>
        <v>0</v>
      </c>
    </row>
    <row r="56" spans="1:41" s="37" customFormat="1" ht="15.75" customHeight="1" x14ac:dyDescent="0.2">
      <c r="A56" s="42">
        <v>41</v>
      </c>
      <c r="B56" s="21"/>
      <c r="C56" s="22"/>
      <c r="D56" s="22"/>
      <c r="E56" s="17"/>
      <c r="F56" s="22"/>
      <c r="G56" s="22"/>
      <c r="H56" s="22"/>
      <c r="I56" s="18"/>
      <c r="J56" s="23"/>
      <c r="K56" s="17" t="s">
        <v>192</v>
      </c>
      <c r="L56" s="39"/>
      <c r="M56" s="25"/>
      <c r="N56" s="22"/>
      <c r="O56" s="22"/>
      <c r="P56" s="26"/>
      <c r="Q56" s="23"/>
      <c r="R56" s="21"/>
      <c r="S56" s="22"/>
      <c r="T56" s="22"/>
      <c r="U56" s="26"/>
      <c r="V56" s="24"/>
      <c r="W56" s="25"/>
      <c r="X56" s="22"/>
      <c r="Y56" s="22"/>
      <c r="Z56" s="26"/>
      <c r="AA56" s="23"/>
      <c r="AB56" s="60" t="str">
        <f t="shared" si="9"/>
        <v/>
      </c>
      <c r="AC56" s="60" t="str">
        <f t="shared" si="10"/>
        <v/>
      </c>
      <c r="AD56" s="9"/>
      <c r="AE56" s="10"/>
      <c r="AF56" s="11"/>
      <c r="AG56" s="10"/>
      <c r="AH56" s="102" t="str">
        <f t="shared" si="7"/>
        <v/>
      </c>
      <c r="AI56" s="36"/>
      <c r="AJ56" s="36"/>
      <c r="AK56" s="36"/>
      <c r="AL56" s="36">
        <f t="shared" si="11"/>
        <v>0</v>
      </c>
      <c r="AM56" s="36">
        <f t="shared" si="12"/>
        <v>0</v>
      </c>
      <c r="AN56" s="36">
        <f t="shared" si="13"/>
        <v>0</v>
      </c>
      <c r="AO56" s="36">
        <f t="shared" si="8"/>
        <v>0</v>
      </c>
    </row>
    <row r="57" spans="1:41" s="37" customFormat="1" ht="15.75" customHeight="1" x14ac:dyDescent="0.2">
      <c r="A57" s="42">
        <v>42</v>
      </c>
      <c r="B57" s="21"/>
      <c r="C57" s="22"/>
      <c r="D57" s="22"/>
      <c r="E57" s="17"/>
      <c r="F57" s="22"/>
      <c r="G57" s="22"/>
      <c r="H57" s="22"/>
      <c r="I57" s="18"/>
      <c r="J57" s="23"/>
      <c r="K57" s="17" t="s">
        <v>192</v>
      </c>
      <c r="L57" s="39"/>
      <c r="M57" s="25"/>
      <c r="N57" s="22"/>
      <c r="O57" s="22"/>
      <c r="P57" s="26"/>
      <c r="Q57" s="23"/>
      <c r="R57" s="21"/>
      <c r="S57" s="22"/>
      <c r="T57" s="22"/>
      <c r="U57" s="26"/>
      <c r="V57" s="24"/>
      <c r="W57" s="25"/>
      <c r="X57" s="22"/>
      <c r="Y57" s="22"/>
      <c r="Z57" s="26"/>
      <c r="AA57" s="23"/>
      <c r="AB57" s="60" t="str">
        <f t="shared" si="9"/>
        <v/>
      </c>
      <c r="AC57" s="60" t="str">
        <f t="shared" si="10"/>
        <v/>
      </c>
      <c r="AD57" s="9"/>
      <c r="AE57" s="10"/>
      <c r="AF57" s="11"/>
      <c r="AG57" s="10"/>
      <c r="AH57" s="102" t="str">
        <f t="shared" si="7"/>
        <v/>
      </c>
      <c r="AI57" s="36"/>
      <c r="AJ57" s="36"/>
      <c r="AK57" s="36"/>
      <c r="AL57" s="36">
        <f t="shared" si="11"/>
        <v>0</v>
      </c>
      <c r="AM57" s="36">
        <f t="shared" si="12"/>
        <v>0</v>
      </c>
      <c r="AN57" s="36">
        <f t="shared" si="13"/>
        <v>0</v>
      </c>
      <c r="AO57" s="36">
        <f t="shared" si="8"/>
        <v>0</v>
      </c>
    </row>
    <row r="58" spans="1:41" s="37" customFormat="1" ht="15.75" customHeight="1" x14ac:dyDescent="0.2">
      <c r="A58" s="42">
        <v>43</v>
      </c>
      <c r="B58" s="21"/>
      <c r="C58" s="22"/>
      <c r="D58" s="22"/>
      <c r="E58" s="17"/>
      <c r="F58" s="22"/>
      <c r="G58" s="22"/>
      <c r="H58" s="22"/>
      <c r="I58" s="18"/>
      <c r="J58" s="23"/>
      <c r="K58" s="17" t="s">
        <v>192</v>
      </c>
      <c r="L58" s="39"/>
      <c r="M58" s="25"/>
      <c r="N58" s="22"/>
      <c r="O58" s="22"/>
      <c r="P58" s="26"/>
      <c r="Q58" s="23"/>
      <c r="R58" s="21"/>
      <c r="S58" s="22"/>
      <c r="T58" s="22"/>
      <c r="U58" s="26"/>
      <c r="V58" s="24"/>
      <c r="W58" s="25"/>
      <c r="X58" s="22"/>
      <c r="Y58" s="22"/>
      <c r="Z58" s="26"/>
      <c r="AA58" s="23"/>
      <c r="AB58" s="60" t="str">
        <f t="shared" si="9"/>
        <v/>
      </c>
      <c r="AC58" s="60" t="str">
        <f t="shared" si="10"/>
        <v/>
      </c>
      <c r="AD58" s="9"/>
      <c r="AE58" s="10"/>
      <c r="AF58" s="11"/>
      <c r="AG58" s="10"/>
      <c r="AH58" s="102" t="str">
        <f t="shared" si="7"/>
        <v/>
      </c>
      <c r="AI58" s="36"/>
      <c r="AJ58" s="36"/>
      <c r="AK58" s="36"/>
      <c r="AL58" s="36">
        <f t="shared" si="11"/>
        <v>0</v>
      </c>
      <c r="AM58" s="36">
        <f t="shared" si="12"/>
        <v>0</v>
      </c>
      <c r="AN58" s="36">
        <f t="shared" si="13"/>
        <v>0</v>
      </c>
      <c r="AO58" s="36">
        <f t="shared" si="8"/>
        <v>0</v>
      </c>
    </row>
    <row r="59" spans="1:41" s="37" customFormat="1" ht="15.75" customHeight="1" x14ac:dyDescent="0.2">
      <c r="A59" s="42">
        <v>44</v>
      </c>
      <c r="B59" s="21"/>
      <c r="C59" s="22"/>
      <c r="D59" s="22"/>
      <c r="E59" s="17"/>
      <c r="F59" s="22"/>
      <c r="G59" s="22"/>
      <c r="H59" s="22"/>
      <c r="I59" s="18"/>
      <c r="J59" s="23"/>
      <c r="K59" s="17" t="s">
        <v>192</v>
      </c>
      <c r="L59" s="39"/>
      <c r="M59" s="25"/>
      <c r="N59" s="22"/>
      <c r="O59" s="22"/>
      <c r="P59" s="26"/>
      <c r="Q59" s="23"/>
      <c r="R59" s="21"/>
      <c r="S59" s="22"/>
      <c r="T59" s="22"/>
      <c r="U59" s="26"/>
      <c r="V59" s="24"/>
      <c r="W59" s="25"/>
      <c r="X59" s="22"/>
      <c r="Y59" s="22"/>
      <c r="Z59" s="26"/>
      <c r="AA59" s="23"/>
      <c r="AB59" s="60" t="str">
        <f t="shared" si="9"/>
        <v/>
      </c>
      <c r="AC59" s="60" t="str">
        <f t="shared" si="10"/>
        <v/>
      </c>
      <c r="AD59" s="9"/>
      <c r="AE59" s="10"/>
      <c r="AF59" s="11"/>
      <c r="AG59" s="10"/>
      <c r="AH59" s="102" t="str">
        <f t="shared" si="7"/>
        <v/>
      </c>
      <c r="AI59" s="36"/>
      <c r="AJ59" s="36"/>
      <c r="AK59" s="36"/>
      <c r="AL59" s="36">
        <f t="shared" si="11"/>
        <v>0</v>
      </c>
      <c r="AM59" s="36">
        <f t="shared" si="12"/>
        <v>0</v>
      </c>
      <c r="AN59" s="36">
        <f t="shared" si="13"/>
        <v>0</v>
      </c>
      <c r="AO59" s="36">
        <f t="shared" si="8"/>
        <v>0</v>
      </c>
    </row>
    <row r="60" spans="1:41" s="37" customFormat="1" ht="15.75" customHeight="1" x14ac:dyDescent="0.2">
      <c r="A60" s="42">
        <v>45</v>
      </c>
      <c r="B60" s="21"/>
      <c r="C60" s="22"/>
      <c r="D60" s="22"/>
      <c r="E60" s="17"/>
      <c r="F60" s="22"/>
      <c r="G60" s="22"/>
      <c r="H60" s="22"/>
      <c r="I60" s="18"/>
      <c r="J60" s="23"/>
      <c r="K60" s="17" t="s">
        <v>192</v>
      </c>
      <c r="L60" s="39"/>
      <c r="M60" s="25"/>
      <c r="N60" s="22"/>
      <c r="O60" s="22"/>
      <c r="P60" s="26"/>
      <c r="Q60" s="23"/>
      <c r="R60" s="21"/>
      <c r="S60" s="22"/>
      <c r="T60" s="22"/>
      <c r="U60" s="26"/>
      <c r="V60" s="24"/>
      <c r="W60" s="25"/>
      <c r="X60" s="22"/>
      <c r="Y60" s="22"/>
      <c r="Z60" s="26"/>
      <c r="AA60" s="23"/>
      <c r="AB60" s="60" t="str">
        <f t="shared" si="9"/>
        <v/>
      </c>
      <c r="AC60" s="60" t="str">
        <f t="shared" si="10"/>
        <v/>
      </c>
      <c r="AD60" s="9"/>
      <c r="AE60" s="10"/>
      <c r="AF60" s="11"/>
      <c r="AG60" s="10"/>
      <c r="AH60" s="102" t="str">
        <f t="shared" si="7"/>
        <v/>
      </c>
      <c r="AI60" s="36"/>
      <c r="AJ60" s="36"/>
      <c r="AK60" s="36"/>
      <c r="AL60" s="36">
        <f t="shared" si="11"/>
        <v>0</v>
      </c>
      <c r="AM60" s="36">
        <f t="shared" si="12"/>
        <v>0</v>
      </c>
      <c r="AN60" s="36">
        <f t="shared" si="13"/>
        <v>0</v>
      </c>
      <c r="AO60" s="36">
        <f t="shared" si="8"/>
        <v>0</v>
      </c>
    </row>
    <row r="61" spans="1:41" s="37" customFormat="1" ht="15.75" customHeight="1" x14ac:dyDescent="0.2">
      <c r="A61" s="42">
        <v>46</v>
      </c>
      <c r="B61" s="21"/>
      <c r="C61" s="22"/>
      <c r="D61" s="22"/>
      <c r="E61" s="17"/>
      <c r="F61" s="22"/>
      <c r="G61" s="22"/>
      <c r="H61" s="22"/>
      <c r="I61" s="18"/>
      <c r="J61" s="23"/>
      <c r="K61" s="17" t="s">
        <v>192</v>
      </c>
      <c r="L61" s="39"/>
      <c r="M61" s="25"/>
      <c r="N61" s="22"/>
      <c r="O61" s="22"/>
      <c r="P61" s="26"/>
      <c r="Q61" s="23"/>
      <c r="R61" s="21"/>
      <c r="S61" s="22"/>
      <c r="T61" s="22"/>
      <c r="U61" s="26"/>
      <c r="V61" s="24"/>
      <c r="W61" s="25"/>
      <c r="X61" s="22"/>
      <c r="Y61" s="22"/>
      <c r="Z61" s="26"/>
      <c r="AA61" s="23"/>
      <c r="AB61" s="60" t="str">
        <f t="shared" si="9"/>
        <v/>
      </c>
      <c r="AC61" s="60" t="str">
        <f t="shared" si="10"/>
        <v/>
      </c>
      <c r="AD61" s="9"/>
      <c r="AE61" s="10"/>
      <c r="AF61" s="11"/>
      <c r="AG61" s="10"/>
      <c r="AH61" s="102" t="str">
        <f t="shared" si="7"/>
        <v/>
      </c>
      <c r="AI61" s="36"/>
      <c r="AJ61" s="36"/>
      <c r="AK61" s="36"/>
      <c r="AL61" s="36">
        <f t="shared" si="11"/>
        <v>0</v>
      </c>
      <c r="AM61" s="36">
        <f t="shared" si="12"/>
        <v>0</v>
      </c>
      <c r="AN61" s="36">
        <f t="shared" si="13"/>
        <v>0</v>
      </c>
      <c r="AO61" s="36">
        <f t="shared" si="8"/>
        <v>0</v>
      </c>
    </row>
    <row r="62" spans="1:41" s="37" customFormat="1" ht="15.75" customHeight="1" x14ac:dyDescent="0.2">
      <c r="A62" s="42">
        <v>47</v>
      </c>
      <c r="B62" s="21"/>
      <c r="C62" s="22"/>
      <c r="D62" s="22"/>
      <c r="E62" s="17"/>
      <c r="F62" s="22"/>
      <c r="G62" s="22"/>
      <c r="H62" s="22"/>
      <c r="I62" s="18"/>
      <c r="J62" s="23"/>
      <c r="K62" s="17" t="s">
        <v>192</v>
      </c>
      <c r="L62" s="39"/>
      <c r="M62" s="25"/>
      <c r="N62" s="22"/>
      <c r="O62" s="22"/>
      <c r="P62" s="26"/>
      <c r="Q62" s="23"/>
      <c r="R62" s="21"/>
      <c r="S62" s="22"/>
      <c r="T62" s="22"/>
      <c r="U62" s="26"/>
      <c r="V62" s="24"/>
      <c r="W62" s="25"/>
      <c r="X62" s="22"/>
      <c r="Y62" s="22"/>
      <c r="Z62" s="26"/>
      <c r="AA62" s="23"/>
      <c r="AB62" s="60" t="str">
        <f t="shared" si="9"/>
        <v/>
      </c>
      <c r="AC62" s="60" t="str">
        <f t="shared" si="10"/>
        <v/>
      </c>
      <c r="AD62" s="9"/>
      <c r="AE62" s="10"/>
      <c r="AF62" s="11"/>
      <c r="AG62" s="10"/>
      <c r="AH62" s="102" t="str">
        <f t="shared" si="7"/>
        <v/>
      </c>
      <c r="AI62" s="36"/>
      <c r="AJ62" s="36"/>
      <c r="AK62" s="36"/>
      <c r="AL62" s="36">
        <f t="shared" si="11"/>
        <v>0</v>
      </c>
      <c r="AM62" s="36">
        <f t="shared" si="12"/>
        <v>0</v>
      </c>
      <c r="AN62" s="36">
        <f t="shared" si="13"/>
        <v>0</v>
      </c>
      <c r="AO62" s="36">
        <f t="shared" si="8"/>
        <v>0</v>
      </c>
    </row>
    <row r="63" spans="1:41" s="37" customFormat="1" ht="15.75" customHeight="1" x14ac:dyDescent="0.2">
      <c r="A63" s="42">
        <v>48</v>
      </c>
      <c r="B63" s="21"/>
      <c r="C63" s="22"/>
      <c r="D63" s="22"/>
      <c r="E63" s="17"/>
      <c r="F63" s="22"/>
      <c r="G63" s="22"/>
      <c r="H63" s="22"/>
      <c r="I63" s="18"/>
      <c r="J63" s="23"/>
      <c r="K63" s="17" t="s">
        <v>192</v>
      </c>
      <c r="L63" s="39"/>
      <c r="M63" s="25"/>
      <c r="N63" s="22"/>
      <c r="O63" s="22"/>
      <c r="P63" s="26"/>
      <c r="Q63" s="23"/>
      <c r="R63" s="21"/>
      <c r="S63" s="22"/>
      <c r="T63" s="22"/>
      <c r="U63" s="26"/>
      <c r="V63" s="24"/>
      <c r="W63" s="25"/>
      <c r="X63" s="22"/>
      <c r="Y63" s="22"/>
      <c r="Z63" s="26"/>
      <c r="AA63" s="23"/>
      <c r="AB63" s="60" t="str">
        <f t="shared" si="9"/>
        <v/>
      </c>
      <c r="AC63" s="60" t="str">
        <f t="shared" si="10"/>
        <v/>
      </c>
      <c r="AD63" s="9"/>
      <c r="AE63" s="10"/>
      <c r="AF63" s="11"/>
      <c r="AG63" s="10"/>
      <c r="AH63" s="102" t="str">
        <f t="shared" si="7"/>
        <v/>
      </c>
      <c r="AI63" s="36"/>
      <c r="AJ63" s="36"/>
      <c r="AK63" s="36"/>
      <c r="AL63" s="36">
        <f t="shared" si="11"/>
        <v>0</v>
      </c>
      <c r="AM63" s="36">
        <f t="shared" si="12"/>
        <v>0</v>
      </c>
      <c r="AN63" s="36">
        <f t="shared" si="13"/>
        <v>0</v>
      </c>
      <c r="AO63" s="36">
        <f t="shared" si="8"/>
        <v>0</v>
      </c>
    </row>
    <row r="64" spans="1:41" s="37" customFormat="1" ht="15.75" customHeight="1" x14ac:dyDescent="0.2">
      <c r="A64" s="42">
        <v>49</v>
      </c>
      <c r="B64" s="21"/>
      <c r="C64" s="22"/>
      <c r="D64" s="22"/>
      <c r="E64" s="17"/>
      <c r="F64" s="22"/>
      <c r="G64" s="22"/>
      <c r="H64" s="22"/>
      <c r="I64" s="18"/>
      <c r="J64" s="23"/>
      <c r="K64" s="17" t="s">
        <v>192</v>
      </c>
      <c r="L64" s="39"/>
      <c r="M64" s="25"/>
      <c r="N64" s="22"/>
      <c r="O64" s="22"/>
      <c r="P64" s="26"/>
      <c r="Q64" s="23"/>
      <c r="R64" s="21"/>
      <c r="S64" s="22"/>
      <c r="T64" s="22"/>
      <c r="U64" s="26"/>
      <c r="V64" s="24"/>
      <c r="W64" s="25"/>
      <c r="X64" s="22"/>
      <c r="Y64" s="22"/>
      <c r="Z64" s="26"/>
      <c r="AA64" s="23"/>
      <c r="AB64" s="60" t="str">
        <f t="shared" si="9"/>
        <v/>
      </c>
      <c r="AC64" s="60" t="str">
        <f t="shared" si="10"/>
        <v/>
      </c>
      <c r="AD64" s="9"/>
      <c r="AE64" s="10"/>
      <c r="AF64" s="11"/>
      <c r="AG64" s="10"/>
      <c r="AH64" s="102" t="str">
        <f t="shared" si="7"/>
        <v/>
      </c>
      <c r="AI64" s="36"/>
      <c r="AJ64" s="36"/>
      <c r="AK64" s="36"/>
      <c r="AL64" s="36">
        <f t="shared" si="11"/>
        <v>0</v>
      </c>
      <c r="AM64" s="36">
        <f t="shared" si="12"/>
        <v>0</v>
      </c>
      <c r="AN64" s="36">
        <f t="shared" si="13"/>
        <v>0</v>
      </c>
      <c r="AO64" s="36">
        <f t="shared" si="8"/>
        <v>0</v>
      </c>
    </row>
    <row r="65" spans="1:41" s="37" customFormat="1" ht="15.75" customHeight="1" x14ac:dyDescent="0.2">
      <c r="A65" s="42">
        <v>50</v>
      </c>
      <c r="B65" s="21"/>
      <c r="C65" s="22"/>
      <c r="D65" s="22"/>
      <c r="E65" s="17"/>
      <c r="F65" s="22"/>
      <c r="G65" s="22"/>
      <c r="H65" s="22"/>
      <c r="I65" s="18"/>
      <c r="J65" s="23"/>
      <c r="K65" s="17" t="s">
        <v>192</v>
      </c>
      <c r="L65" s="39"/>
      <c r="M65" s="25"/>
      <c r="N65" s="22"/>
      <c r="O65" s="22"/>
      <c r="P65" s="26"/>
      <c r="Q65" s="23"/>
      <c r="R65" s="21"/>
      <c r="S65" s="22"/>
      <c r="T65" s="22"/>
      <c r="U65" s="26"/>
      <c r="V65" s="24"/>
      <c r="W65" s="25"/>
      <c r="X65" s="22"/>
      <c r="Y65" s="22"/>
      <c r="Z65" s="26"/>
      <c r="AA65" s="23"/>
      <c r="AB65" s="60" t="str">
        <f t="shared" si="9"/>
        <v/>
      </c>
      <c r="AC65" s="60" t="str">
        <f t="shared" si="10"/>
        <v/>
      </c>
      <c r="AD65" s="9"/>
      <c r="AE65" s="10"/>
      <c r="AF65" s="11"/>
      <c r="AG65" s="10"/>
      <c r="AH65" s="102" t="str">
        <f t="shared" si="7"/>
        <v/>
      </c>
      <c r="AI65" s="36"/>
      <c r="AJ65" s="36"/>
      <c r="AK65" s="36"/>
      <c r="AL65" s="36">
        <f t="shared" si="11"/>
        <v>0</v>
      </c>
      <c r="AM65" s="36">
        <f t="shared" si="12"/>
        <v>0</v>
      </c>
      <c r="AN65" s="36">
        <f t="shared" si="13"/>
        <v>0</v>
      </c>
      <c r="AO65" s="36">
        <f t="shared" si="8"/>
        <v>0</v>
      </c>
    </row>
    <row r="66" spans="1:41" s="37" customFormat="1" ht="15.75" customHeight="1" x14ac:dyDescent="0.2">
      <c r="A66" s="42">
        <v>51</v>
      </c>
      <c r="B66" s="21"/>
      <c r="C66" s="22"/>
      <c r="D66" s="22"/>
      <c r="E66" s="17"/>
      <c r="F66" s="22"/>
      <c r="G66" s="22"/>
      <c r="H66" s="22"/>
      <c r="I66" s="18"/>
      <c r="J66" s="23"/>
      <c r="K66" s="17" t="s">
        <v>192</v>
      </c>
      <c r="L66" s="39"/>
      <c r="M66" s="25"/>
      <c r="N66" s="22"/>
      <c r="O66" s="22"/>
      <c r="P66" s="26"/>
      <c r="Q66" s="23"/>
      <c r="R66" s="21"/>
      <c r="S66" s="22"/>
      <c r="T66" s="22"/>
      <c r="U66" s="26"/>
      <c r="V66" s="24"/>
      <c r="W66" s="25"/>
      <c r="X66" s="22"/>
      <c r="Y66" s="22"/>
      <c r="Z66" s="26"/>
      <c r="AA66" s="23"/>
      <c r="AB66" s="60" t="str">
        <f t="shared" si="9"/>
        <v/>
      </c>
      <c r="AC66" s="60" t="str">
        <f t="shared" si="10"/>
        <v/>
      </c>
      <c r="AD66" s="9"/>
      <c r="AE66" s="10"/>
      <c r="AF66" s="11"/>
      <c r="AG66" s="10"/>
      <c r="AH66" s="102" t="str">
        <f t="shared" si="7"/>
        <v/>
      </c>
      <c r="AI66" s="36"/>
      <c r="AJ66" s="36"/>
      <c r="AK66" s="36"/>
      <c r="AL66" s="36">
        <f t="shared" si="11"/>
        <v>0</v>
      </c>
      <c r="AM66" s="36">
        <f t="shared" si="12"/>
        <v>0</v>
      </c>
      <c r="AN66" s="36">
        <f t="shared" si="13"/>
        <v>0</v>
      </c>
      <c r="AO66" s="36">
        <f t="shared" si="8"/>
        <v>0</v>
      </c>
    </row>
    <row r="67" spans="1:41" s="37" customFormat="1" ht="15.75" customHeight="1" x14ac:dyDescent="0.2">
      <c r="A67" s="42">
        <v>52</v>
      </c>
      <c r="B67" s="21"/>
      <c r="C67" s="22"/>
      <c r="D67" s="22"/>
      <c r="E67" s="17"/>
      <c r="F67" s="22"/>
      <c r="G67" s="22"/>
      <c r="H67" s="22"/>
      <c r="I67" s="18"/>
      <c r="J67" s="23"/>
      <c r="K67" s="17" t="s">
        <v>192</v>
      </c>
      <c r="L67" s="39"/>
      <c r="M67" s="25"/>
      <c r="N67" s="22"/>
      <c r="O67" s="22"/>
      <c r="P67" s="26"/>
      <c r="Q67" s="23"/>
      <c r="R67" s="21"/>
      <c r="S67" s="22"/>
      <c r="T67" s="22"/>
      <c r="U67" s="26"/>
      <c r="V67" s="24"/>
      <c r="W67" s="25"/>
      <c r="X67" s="22"/>
      <c r="Y67" s="22"/>
      <c r="Z67" s="26"/>
      <c r="AA67" s="23"/>
      <c r="AB67" s="60" t="str">
        <f t="shared" si="9"/>
        <v/>
      </c>
      <c r="AC67" s="60" t="str">
        <f t="shared" si="10"/>
        <v/>
      </c>
      <c r="AD67" s="9"/>
      <c r="AE67" s="10"/>
      <c r="AF67" s="11"/>
      <c r="AG67" s="10"/>
      <c r="AH67" s="102" t="str">
        <f t="shared" si="7"/>
        <v/>
      </c>
      <c r="AI67" s="36"/>
      <c r="AJ67" s="36"/>
      <c r="AK67" s="36"/>
      <c r="AL67" s="36">
        <f t="shared" si="11"/>
        <v>0</v>
      </c>
      <c r="AM67" s="36">
        <f t="shared" si="12"/>
        <v>0</v>
      </c>
      <c r="AN67" s="36">
        <f t="shared" si="13"/>
        <v>0</v>
      </c>
      <c r="AO67" s="36">
        <f t="shared" si="8"/>
        <v>0</v>
      </c>
    </row>
    <row r="68" spans="1:41" s="37" customFormat="1" ht="15.75" customHeight="1" x14ac:dyDescent="0.2">
      <c r="A68" s="42">
        <v>53</v>
      </c>
      <c r="B68" s="21"/>
      <c r="C68" s="22"/>
      <c r="D68" s="22"/>
      <c r="E68" s="17"/>
      <c r="F68" s="22"/>
      <c r="G68" s="22"/>
      <c r="H68" s="22"/>
      <c r="I68" s="18"/>
      <c r="J68" s="23"/>
      <c r="K68" s="17" t="s">
        <v>192</v>
      </c>
      <c r="L68" s="39"/>
      <c r="M68" s="25"/>
      <c r="N68" s="22"/>
      <c r="O68" s="22"/>
      <c r="P68" s="26"/>
      <c r="Q68" s="23"/>
      <c r="R68" s="21"/>
      <c r="S68" s="22"/>
      <c r="T68" s="22"/>
      <c r="U68" s="26"/>
      <c r="V68" s="24"/>
      <c r="W68" s="25"/>
      <c r="X68" s="22"/>
      <c r="Y68" s="22"/>
      <c r="Z68" s="26"/>
      <c r="AA68" s="23"/>
      <c r="AB68" s="60" t="str">
        <f t="shared" si="9"/>
        <v/>
      </c>
      <c r="AC68" s="60" t="str">
        <f t="shared" si="10"/>
        <v/>
      </c>
      <c r="AD68" s="9"/>
      <c r="AE68" s="10"/>
      <c r="AF68" s="11"/>
      <c r="AG68" s="10"/>
      <c r="AH68" s="102" t="str">
        <f t="shared" si="7"/>
        <v/>
      </c>
      <c r="AI68" s="36"/>
      <c r="AJ68" s="36"/>
      <c r="AK68" s="36"/>
      <c r="AL68" s="36">
        <f t="shared" si="11"/>
        <v>0</v>
      </c>
      <c r="AM68" s="36">
        <f t="shared" si="12"/>
        <v>0</v>
      </c>
      <c r="AN68" s="36">
        <f t="shared" si="13"/>
        <v>0</v>
      </c>
      <c r="AO68" s="36">
        <f t="shared" si="8"/>
        <v>0</v>
      </c>
    </row>
    <row r="69" spans="1:41" s="37" customFormat="1" ht="15.75" customHeight="1" x14ac:dyDescent="0.2">
      <c r="A69" s="42">
        <v>54</v>
      </c>
      <c r="B69" s="21"/>
      <c r="C69" s="22"/>
      <c r="D69" s="22"/>
      <c r="E69" s="17"/>
      <c r="F69" s="22"/>
      <c r="G69" s="22"/>
      <c r="H69" s="22"/>
      <c r="I69" s="18"/>
      <c r="J69" s="23"/>
      <c r="K69" s="17" t="s">
        <v>192</v>
      </c>
      <c r="L69" s="39"/>
      <c r="M69" s="25"/>
      <c r="N69" s="22"/>
      <c r="O69" s="22"/>
      <c r="P69" s="26"/>
      <c r="Q69" s="23"/>
      <c r="R69" s="21"/>
      <c r="S69" s="22"/>
      <c r="T69" s="22"/>
      <c r="U69" s="26"/>
      <c r="V69" s="24"/>
      <c r="W69" s="25"/>
      <c r="X69" s="22"/>
      <c r="Y69" s="22"/>
      <c r="Z69" s="26"/>
      <c r="AA69" s="23"/>
      <c r="AB69" s="60" t="str">
        <f t="shared" si="9"/>
        <v/>
      </c>
      <c r="AC69" s="60" t="str">
        <f t="shared" si="10"/>
        <v/>
      </c>
      <c r="AD69" s="9"/>
      <c r="AE69" s="10"/>
      <c r="AF69" s="11"/>
      <c r="AG69" s="10"/>
      <c r="AH69" s="102" t="str">
        <f t="shared" si="7"/>
        <v/>
      </c>
      <c r="AI69" s="36"/>
      <c r="AJ69" s="36"/>
      <c r="AK69" s="36"/>
      <c r="AL69" s="36">
        <f t="shared" si="11"/>
        <v>0</v>
      </c>
      <c r="AM69" s="36">
        <f t="shared" si="12"/>
        <v>0</v>
      </c>
      <c r="AN69" s="36">
        <f t="shared" si="13"/>
        <v>0</v>
      </c>
      <c r="AO69" s="36">
        <f t="shared" si="8"/>
        <v>0</v>
      </c>
    </row>
    <row r="70" spans="1:41" s="37" customFormat="1" ht="15.75" customHeight="1" x14ac:dyDescent="0.2">
      <c r="A70" s="42">
        <v>55</v>
      </c>
      <c r="B70" s="21"/>
      <c r="C70" s="22"/>
      <c r="D70" s="22"/>
      <c r="E70" s="17"/>
      <c r="F70" s="22"/>
      <c r="G70" s="22"/>
      <c r="H70" s="22"/>
      <c r="I70" s="18"/>
      <c r="J70" s="23"/>
      <c r="K70" s="17" t="s">
        <v>192</v>
      </c>
      <c r="L70" s="39"/>
      <c r="M70" s="25"/>
      <c r="N70" s="22"/>
      <c r="O70" s="22"/>
      <c r="P70" s="26"/>
      <c r="Q70" s="23"/>
      <c r="R70" s="21"/>
      <c r="S70" s="22"/>
      <c r="T70" s="22"/>
      <c r="U70" s="26"/>
      <c r="V70" s="24"/>
      <c r="W70" s="25"/>
      <c r="X70" s="22"/>
      <c r="Y70" s="22"/>
      <c r="Z70" s="26"/>
      <c r="AA70" s="23"/>
      <c r="AB70" s="60" t="str">
        <f t="shared" si="9"/>
        <v/>
      </c>
      <c r="AC70" s="60" t="str">
        <f t="shared" si="10"/>
        <v/>
      </c>
      <c r="AD70" s="9"/>
      <c r="AE70" s="10"/>
      <c r="AF70" s="11"/>
      <c r="AG70" s="10"/>
      <c r="AH70" s="102" t="str">
        <f t="shared" si="7"/>
        <v/>
      </c>
      <c r="AI70" s="36"/>
      <c r="AJ70" s="36"/>
      <c r="AK70" s="36"/>
      <c r="AL70" s="36">
        <f t="shared" si="11"/>
        <v>0</v>
      </c>
      <c r="AM70" s="36">
        <f t="shared" si="12"/>
        <v>0</v>
      </c>
      <c r="AN70" s="36">
        <f t="shared" si="13"/>
        <v>0</v>
      </c>
      <c r="AO70" s="36">
        <f t="shared" si="8"/>
        <v>0</v>
      </c>
    </row>
    <row r="71" spans="1:41" s="37" customFormat="1" ht="15.75" customHeight="1" x14ac:dyDescent="0.2">
      <c r="A71" s="42">
        <v>56</v>
      </c>
      <c r="B71" s="21"/>
      <c r="C71" s="22"/>
      <c r="D71" s="22"/>
      <c r="E71" s="17"/>
      <c r="F71" s="22"/>
      <c r="G71" s="22"/>
      <c r="H71" s="22"/>
      <c r="I71" s="18"/>
      <c r="J71" s="23"/>
      <c r="K71" s="17" t="s">
        <v>192</v>
      </c>
      <c r="L71" s="39"/>
      <c r="M71" s="25"/>
      <c r="N71" s="22"/>
      <c r="O71" s="22"/>
      <c r="P71" s="26"/>
      <c r="Q71" s="23"/>
      <c r="R71" s="21"/>
      <c r="S71" s="22"/>
      <c r="T71" s="22"/>
      <c r="U71" s="26"/>
      <c r="V71" s="24"/>
      <c r="W71" s="25"/>
      <c r="X71" s="22"/>
      <c r="Y71" s="22"/>
      <c r="Z71" s="26"/>
      <c r="AA71" s="23"/>
      <c r="AB71" s="60" t="str">
        <f t="shared" si="9"/>
        <v/>
      </c>
      <c r="AC71" s="60" t="str">
        <f t="shared" si="10"/>
        <v/>
      </c>
      <c r="AD71" s="9"/>
      <c r="AE71" s="10"/>
      <c r="AF71" s="11"/>
      <c r="AG71" s="10"/>
      <c r="AH71" s="102" t="str">
        <f t="shared" si="7"/>
        <v/>
      </c>
      <c r="AI71" s="36"/>
      <c r="AJ71" s="36"/>
      <c r="AK71" s="36"/>
      <c r="AL71" s="36">
        <f t="shared" si="11"/>
        <v>0</v>
      </c>
      <c r="AM71" s="36">
        <f t="shared" si="12"/>
        <v>0</v>
      </c>
      <c r="AN71" s="36">
        <f t="shared" si="13"/>
        <v>0</v>
      </c>
      <c r="AO71" s="36">
        <f t="shared" si="8"/>
        <v>0</v>
      </c>
    </row>
    <row r="72" spans="1:41" s="37" customFormat="1" ht="15.75" customHeight="1" x14ac:dyDescent="0.2">
      <c r="A72" s="42">
        <v>57</v>
      </c>
      <c r="B72" s="21"/>
      <c r="C72" s="22"/>
      <c r="D72" s="22"/>
      <c r="E72" s="17"/>
      <c r="F72" s="22"/>
      <c r="G72" s="22"/>
      <c r="H72" s="22"/>
      <c r="I72" s="18"/>
      <c r="J72" s="23"/>
      <c r="K72" s="17" t="s">
        <v>192</v>
      </c>
      <c r="L72" s="39"/>
      <c r="M72" s="25"/>
      <c r="N72" s="22"/>
      <c r="O72" s="22"/>
      <c r="P72" s="26"/>
      <c r="Q72" s="23"/>
      <c r="R72" s="21"/>
      <c r="S72" s="22"/>
      <c r="T72" s="22"/>
      <c r="U72" s="26"/>
      <c r="V72" s="24"/>
      <c r="W72" s="25"/>
      <c r="X72" s="22"/>
      <c r="Y72" s="22"/>
      <c r="Z72" s="26"/>
      <c r="AA72" s="23"/>
      <c r="AB72" s="60" t="str">
        <f t="shared" si="9"/>
        <v/>
      </c>
      <c r="AC72" s="60" t="str">
        <f t="shared" si="10"/>
        <v/>
      </c>
      <c r="AD72" s="9"/>
      <c r="AE72" s="10"/>
      <c r="AF72" s="11"/>
      <c r="AG72" s="10"/>
      <c r="AH72" s="102" t="str">
        <f t="shared" si="7"/>
        <v/>
      </c>
      <c r="AI72" s="36"/>
      <c r="AJ72" s="36"/>
      <c r="AK72" s="36"/>
      <c r="AL72" s="36">
        <f t="shared" si="11"/>
        <v>0</v>
      </c>
      <c r="AM72" s="36">
        <f t="shared" si="12"/>
        <v>0</v>
      </c>
      <c r="AN72" s="36">
        <f t="shared" si="13"/>
        <v>0</v>
      </c>
      <c r="AO72" s="36">
        <f t="shared" si="8"/>
        <v>0</v>
      </c>
    </row>
    <row r="73" spans="1:41" s="37" customFormat="1" ht="15.75" customHeight="1" x14ac:dyDescent="0.2">
      <c r="A73" s="42">
        <v>58</v>
      </c>
      <c r="B73" s="21"/>
      <c r="C73" s="22"/>
      <c r="D73" s="22"/>
      <c r="E73" s="17"/>
      <c r="F73" s="22"/>
      <c r="G73" s="22"/>
      <c r="H73" s="22"/>
      <c r="I73" s="18"/>
      <c r="J73" s="23"/>
      <c r="K73" s="17" t="s">
        <v>192</v>
      </c>
      <c r="L73" s="39"/>
      <c r="M73" s="25"/>
      <c r="N73" s="22"/>
      <c r="O73" s="22"/>
      <c r="P73" s="26"/>
      <c r="Q73" s="23"/>
      <c r="R73" s="21"/>
      <c r="S73" s="22"/>
      <c r="T73" s="22"/>
      <c r="U73" s="26"/>
      <c r="V73" s="24"/>
      <c r="W73" s="25"/>
      <c r="X73" s="22"/>
      <c r="Y73" s="22"/>
      <c r="Z73" s="26"/>
      <c r="AA73" s="23"/>
      <c r="AB73" s="60" t="str">
        <f t="shared" si="9"/>
        <v/>
      </c>
      <c r="AC73" s="60" t="str">
        <f t="shared" si="10"/>
        <v/>
      </c>
      <c r="AD73" s="9"/>
      <c r="AE73" s="10"/>
      <c r="AF73" s="11"/>
      <c r="AG73" s="10"/>
      <c r="AH73" s="102" t="str">
        <f t="shared" si="7"/>
        <v/>
      </c>
      <c r="AI73" s="36"/>
      <c r="AJ73" s="36"/>
      <c r="AK73" s="36"/>
      <c r="AL73" s="36">
        <f t="shared" si="11"/>
        <v>0</v>
      </c>
      <c r="AM73" s="36">
        <f t="shared" si="12"/>
        <v>0</v>
      </c>
      <c r="AN73" s="36">
        <f t="shared" si="13"/>
        <v>0</v>
      </c>
      <c r="AO73" s="36">
        <f t="shared" si="8"/>
        <v>0</v>
      </c>
    </row>
    <row r="74" spans="1:41" s="37" customFormat="1" ht="15.75" customHeight="1" x14ac:dyDescent="0.2">
      <c r="A74" s="42">
        <v>59</v>
      </c>
      <c r="B74" s="21"/>
      <c r="C74" s="22"/>
      <c r="D74" s="22"/>
      <c r="E74" s="17"/>
      <c r="F74" s="22"/>
      <c r="G74" s="22"/>
      <c r="H74" s="22"/>
      <c r="I74" s="18"/>
      <c r="J74" s="23"/>
      <c r="K74" s="17" t="s">
        <v>192</v>
      </c>
      <c r="L74" s="39"/>
      <c r="M74" s="25"/>
      <c r="N74" s="22"/>
      <c r="O74" s="22"/>
      <c r="P74" s="26"/>
      <c r="Q74" s="23"/>
      <c r="R74" s="21"/>
      <c r="S74" s="22"/>
      <c r="T74" s="22"/>
      <c r="U74" s="26"/>
      <c r="V74" s="24"/>
      <c r="W74" s="25"/>
      <c r="X74" s="22"/>
      <c r="Y74" s="22"/>
      <c r="Z74" s="26"/>
      <c r="AA74" s="23"/>
      <c r="AB74" s="60" t="str">
        <f t="shared" si="9"/>
        <v/>
      </c>
      <c r="AC74" s="60" t="str">
        <f t="shared" si="10"/>
        <v/>
      </c>
      <c r="AD74" s="9"/>
      <c r="AE74" s="10"/>
      <c r="AF74" s="11"/>
      <c r="AG74" s="10"/>
      <c r="AH74" s="102" t="str">
        <f t="shared" si="7"/>
        <v/>
      </c>
      <c r="AI74" s="36"/>
      <c r="AJ74" s="36"/>
      <c r="AK74" s="36"/>
      <c r="AL74" s="36">
        <f t="shared" si="11"/>
        <v>0</v>
      </c>
      <c r="AM74" s="36">
        <f t="shared" si="12"/>
        <v>0</v>
      </c>
      <c r="AN74" s="36">
        <f t="shared" si="13"/>
        <v>0</v>
      </c>
      <c r="AO74" s="36">
        <f t="shared" si="8"/>
        <v>0</v>
      </c>
    </row>
    <row r="75" spans="1:41" s="37" customFormat="1" ht="15.75" customHeight="1" x14ac:dyDescent="0.2">
      <c r="A75" s="42">
        <v>60</v>
      </c>
      <c r="B75" s="21"/>
      <c r="C75" s="22"/>
      <c r="D75" s="22"/>
      <c r="E75" s="17"/>
      <c r="F75" s="22"/>
      <c r="G75" s="22"/>
      <c r="H75" s="22"/>
      <c r="I75" s="18"/>
      <c r="J75" s="23"/>
      <c r="K75" s="17" t="s">
        <v>192</v>
      </c>
      <c r="L75" s="39"/>
      <c r="M75" s="25"/>
      <c r="N75" s="22"/>
      <c r="O75" s="22"/>
      <c r="P75" s="26"/>
      <c r="Q75" s="23"/>
      <c r="R75" s="21"/>
      <c r="S75" s="22"/>
      <c r="T75" s="22"/>
      <c r="U75" s="26"/>
      <c r="V75" s="24"/>
      <c r="W75" s="25"/>
      <c r="X75" s="22"/>
      <c r="Y75" s="22"/>
      <c r="Z75" s="26"/>
      <c r="AA75" s="23"/>
      <c r="AB75" s="60" t="str">
        <f t="shared" si="9"/>
        <v/>
      </c>
      <c r="AC75" s="60" t="str">
        <f t="shared" si="10"/>
        <v/>
      </c>
      <c r="AD75" s="9"/>
      <c r="AE75" s="10"/>
      <c r="AF75" s="11"/>
      <c r="AG75" s="10"/>
      <c r="AH75" s="102" t="str">
        <f t="shared" si="7"/>
        <v/>
      </c>
      <c r="AI75" s="36"/>
      <c r="AJ75" s="36"/>
      <c r="AK75" s="36"/>
      <c r="AL75" s="36">
        <f t="shared" si="11"/>
        <v>0</v>
      </c>
      <c r="AM75" s="36">
        <f t="shared" si="12"/>
        <v>0</v>
      </c>
      <c r="AN75" s="36">
        <f t="shared" si="13"/>
        <v>0</v>
      </c>
      <c r="AO75" s="36">
        <f t="shared" si="8"/>
        <v>0</v>
      </c>
    </row>
    <row r="76" spans="1:41" s="37" customFormat="1" ht="15.75" customHeight="1" x14ac:dyDescent="0.2">
      <c r="A76" s="42">
        <v>61</v>
      </c>
      <c r="B76" s="21"/>
      <c r="C76" s="22"/>
      <c r="D76" s="22"/>
      <c r="E76" s="17"/>
      <c r="F76" s="22"/>
      <c r="G76" s="22"/>
      <c r="H76" s="22"/>
      <c r="I76" s="18"/>
      <c r="J76" s="23"/>
      <c r="K76" s="17" t="s">
        <v>192</v>
      </c>
      <c r="L76" s="39"/>
      <c r="M76" s="25"/>
      <c r="N76" s="22"/>
      <c r="O76" s="22"/>
      <c r="P76" s="26"/>
      <c r="Q76" s="23"/>
      <c r="R76" s="21"/>
      <c r="S76" s="22"/>
      <c r="T76" s="22"/>
      <c r="U76" s="26"/>
      <c r="V76" s="24"/>
      <c r="W76" s="25"/>
      <c r="X76" s="22"/>
      <c r="Y76" s="22"/>
      <c r="Z76" s="26"/>
      <c r="AA76" s="23"/>
      <c r="AB76" s="60" t="str">
        <f t="shared" si="9"/>
        <v/>
      </c>
      <c r="AC76" s="60" t="str">
        <f t="shared" si="10"/>
        <v/>
      </c>
      <c r="AD76" s="9"/>
      <c r="AE76" s="10"/>
      <c r="AF76" s="11"/>
      <c r="AG76" s="10"/>
      <c r="AH76" s="102" t="str">
        <f t="shared" si="7"/>
        <v/>
      </c>
      <c r="AI76" s="36"/>
      <c r="AJ76" s="36"/>
      <c r="AK76" s="36"/>
      <c r="AL76" s="36">
        <f t="shared" si="11"/>
        <v>0</v>
      </c>
      <c r="AM76" s="36">
        <f t="shared" si="12"/>
        <v>0</v>
      </c>
      <c r="AN76" s="36">
        <f t="shared" si="13"/>
        <v>0</v>
      </c>
      <c r="AO76" s="36">
        <f t="shared" si="8"/>
        <v>0</v>
      </c>
    </row>
    <row r="77" spans="1:41" s="37" customFormat="1" ht="15.75" customHeight="1" x14ac:dyDescent="0.2">
      <c r="A77" s="42">
        <v>62</v>
      </c>
      <c r="B77" s="21"/>
      <c r="C77" s="22"/>
      <c r="D77" s="22"/>
      <c r="E77" s="17"/>
      <c r="F77" s="22"/>
      <c r="G77" s="22"/>
      <c r="H77" s="22"/>
      <c r="I77" s="18"/>
      <c r="J77" s="23"/>
      <c r="K77" s="17" t="s">
        <v>192</v>
      </c>
      <c r="L77" s="39"/>
      <c r="M77" s="25"/>
      <c r="N77" s="22"/>
      <c r="O77" s="22"/>
      <c r="P77" s="26"/>
      <c r="Q77" s="23"/>
      <c r="R77" s="21"/>
      <c r="S77" s="22"/>
      <c r="T77" s="22"/>
      <c r="U77" s="26"/>
      <c r="V77" s="24"/>
      <c r="W77" s="25"/>
      <c r="X77" s="22"/>
      <c r="Y77" s="22"/>
      <c r="Z77" s="26"/>
      <c r="AA77" s="23"/>
      <c r="AB77" s="60" t="str">
        <f t="shared" si="9"/>
        <v/>
      </c>
      <c r="AC77" s="60" t="str">
        <f t="shared" si="10"/>
        <v/>
      </c>
      <c r="AD77" s="9"/>
      <c r="AE77" s="10"/>
      <c r="AF77" s="11"/>
      <c r="AG77" s="10"/>
      <c r="AH77" s="102" t="str">
        <f t="shared" si="7"/>
        <v/>
      </c>
      <c r="AI77" s="36"/>
      <c r="AJ77" s="36"/>
      <c r="AK77" s="36"/>
      <c r="AL77" s="36">
        <f t="shared" si="11"/>
        <v>0</v>
      </c>
      <c r="AM77" s="36">
        <f t="shared" si="12"/>
        <v>0</v>
      </c>
      <c r="AN77" s="36">
        <f t="shared" si="13"/>
        <v>0</v>
      </c>
      <c r="AO77" s="36">
        <f t="shared" si="8"/>
        <v>0</v>
      </c>
    </row>
    <row r="78" spans="1:41" s="37" customFormat="1" ht="15.75" customHeight="1" x14ac:dyDescent="0.2">
      <c r="A78" s="42">
        <v>63</v>
      </c>
      <c r="B78" s="21"/>
      <c r="C78" s="22"/>
      <c r="D78" s="22"/>
      <c r="E78" s="17"/>
      <c r="F78" s="22"/>
      <c r="G78" s="22"/>
      <c r="H78" s="22"/>
      <c r="I78" s="18"/>
      <c r="J78" s="23"/>
      <c r="K78" s="17" t="s">
        <v>192</v>
      </c>
      <c r="L78" s="39"/>
      <c r="M78" s="25"/>
      <c r="N78" s="22"/>
      <c r="O78" s="22"/>
      <c r="P78" s="26"/>
      <c r="Q78" s="23"/>
      <c r="R78" s="21"/>
      <c r="S78" s="22"/>
      <c r="T78" s="22"/>
      <c r="U78" s="26"/>
      <c r="V78" s="24"/>
      <c r="W78" s="25"/>
      <c r="X78" s="22"/>
      <c r="Y78" s="22"/>
      <c r="Z78" s="26"/>
      <c r="AA78" s="23"/>
      <c r="AB78" s="60" t="str">
        <f t="shared" si="9"/>
        <v/>
      </c>
      <c r="AC78" s="60" t="str">
        <f t="shared" si="10"/>
        <v/>
      </c>
      <c r="AD78" s="9"/>
      <c r="AE78" s="10"/>
      <c r="AF78" s="11"/>
      <c r="AG78" s="10"/>
      <c r="AH78" s="102" t="str">
        <f t="shared" si="7"/>
        <v/>
      </c>
      <c r="AI78" s="36"/>
      <c r="AJ78" s="36"/>
      <c r="AK78" s="36"/>
      <c r="AL78" s="36">
        <f t="shared" si="11"/>
        <v>0</v>
      </c>
      <c r="AM78" s="36">
        <f t="shared" si="12"/>
        <v>0</v>
      </c>
      <c r="AN78" s="36">
        <f t="shared" si="13"/>
        <v>0</v>
      </c>
      <c r="AO78" s="36">
        <f t="shared" si="8"/>
        <v>0</v>
      </c>
    </row>
    <row r="79" spans="1:41" s="37" customFormat="1" ht="15.75" customHeight="1" x14ac:dyDescent="0.2">
      <c r="A79" s="42">
        <v>64</v>
      </c>
      <c r="B79" s="21"/>
      <c r="C79" s="22"/>
      <c r="D79" s="22"/>
      <c r="E79" s="17"/>
      <c r="F79" s="22"/>
      <c r="G79" s="22"/>
      <c r="H79" s="22"/>
      <c r="I79" s="18"/>
      <c r="J79" s="23"/>
      <c r="K79" s="17" t="s">
        <v>192</v>
      </c>
      <c r="L79" s="39"/>
      <c r="M79" s="25"/>
      <c r="N79" s="22"/>
      <c r="O79" s="22"/>
      <c r="P79" s="26"/>
      <c r="Q79" s="23"/>
      <c r="R79" s="21"/>
      <c r="S79" s="22"/>
      <c r="T79" s="22"/>
      <c r="U79" s="26"/>
      <c r="V79" s="24"/>
      <c r="W79" s="25"/>
      <c r="X79" s="22"/>
      <c r="Y79" s="22"/>
      <c r="Z79" s="26"/>
      <c r="AA79" s="23"/>
      <c r="AB79" s="60" t="str">
        <f t="shared" si="9"/>
        <v/>
      </c>
      <c r="AC79" s="60" t="str">
        <f t="shared" si="10"/>
        <v/>
      </c>
      <c r="AD79" s="9"/>
      <c r="AE79" s="10"/>
      <c r="AF79" s="11"/>
      <c r="AG79" s="10"/>
      <c r="AH79" s="102" t="str">
        <f t="shared" si="7"/>
        <v/>
      </c>
      <c r="AI79" s="36"/>
      <c r="AJ79" s="36"/>
      <c r="AK79" s="36"/>
      <c r="AL79" s="36">
        <f t="shared" si="11"/>
        <v>0</v>
      </c>
      <c r="AM79" s="36">
        <f t="shared" si="12"/>
        <v>0</v>
      </c>
      <c r="AN79" s="36">
        <f t="shared" si="13"/>
        <v>0</v>
      </c>
      <c r="AO79" s="36">
        <f t="shared" si="8"/>
        <v>0</v>
      </c>
    </row>
    <row r="80" spans="1:41" s="37" customFormat="1" ht="15.75" customHeight="1" x14ac:dyDescent="0.2">
      <c r="A80" s="42">
        <v>65</v>
      </c>
      <c r="B80" s="21"/>
      <c r="C80" s="22"/>
      <c r="D80" s="22"/>
      <c r="E80" s="17"/>
      <c r="F80" s="22"/>
      <c r="G80" s="22"/>
      <c r="H80" s="22"/>
      <c r="I80" s="18"/>
      <c r="J80" s="23"/>
      <c r="K80" s="17" t="s">
        <v>192</v>
      </c>
      <c r="L80" s="39"/>
      <c r="M80" s="25"/>
      <c r="N80" s="22"/>
      <c r="O80" s="22"/>
      <c r="P80" s="26"/>
      <c r="Q80" s="23"/>
      <c r="R80" s="21"/>
      <c r="S80" s="22"/>
      <c r="T80" s="22"/>
      <c r="U80" s="26"/>
      <c r="V80" s="24"/>
      <c r="W80" s="25"/>
      <c r="X80" s="22"/>
      <c r="Y80" s="22"/>
      <c r="Z80" s="26"/>
      <c r="AA80" s="23"/>
      <c r="AB80" s="60" t="str">
        <f t="shared" ref="AB80:AB111" si="14">IF(M80&amp;R80="","",COUNTA(M80,R80,W80)-AO80)</f>
        <v/>
      </c>
      <c r="AC80" s="60" t="str">
        <f t="shared" ref="AC80:AC111" si="15">IF(M80&amp;R80="","",AO80)</f>
        <v/>
      </c>
      <c r="AD80" s="9"/>
      <c r="AE80" s="10"/>
      <c r="AF80" s="11"/>
      <c r="AG80" s="10"/>
      <c r="AH80" s="102" t="str">
        <f t="shared" si="7"/>
        <v/>
      </c>
      <c r="AI80" s="36"/>
      <c r="AJ80" s="36"/>
      <c r="AK80" s="36"/>
      <c r="AL80" s="36">
        <f t="shared" ref="AL80:AL111" si="16">IF(OR(M80="十種競技",M80="七種競技"),1,0)</f>
        <v>0</v>
      </c>
      <c r="AM80" s="36">
        <f t="shared" ref="AM80:AM111" si="17">IF(OR(R80="十種競技",R80="七種競技"),1,0)</f>
        <v>0</v>
      </c>
      <c r="AN80" s="36">
        <f t="shared" ref="AN80:AN111" si="18">IF(OR(W80="十種競技",W80="七種競技"),1,0)</f>
        <v>0</v>
      </c>
      <c r="AO80" s="36">
        <f t="shared" si="8"/>
        <v>0</v>
      </c>
    </row>
    <row r="81" spans="1:41" s="37" customFormat="1" ht="15.75" customHeight="1" x14ac:dyDescent="0.2">
      <c r="A81" s="42">
        <v>66</v>
      </c>
      <c r="B81" s="21"/>
      <c r="C81" s="22"/>
      <c r="D81" s="22"/>
      <c r="E81" s="17"/>
      <c r="F81" s="22"/>
      <c r="G81" s="22"/>
      <c r="H81" s="22"/>
      <c r="I81" s="18"/>
      <c r="J81" s="23"/>
      <c r="K81" s="17" t="s">
        <v>192</v>
      </c>
      <c r="L81" s="39"/>
      <c r="M81" s="25"/>
      <c r="N81" s="22"/>
      <c r="O81" s="22"/>
      <c r="P81" s="26"/>
      <c r="Q81" s="23"/>
      <c r="R81" s="21"/>
      <c r="S81" s="22"/>
      <c r="T81" s="22"/>
      <c r="U81" s="26"/>
      <c r="V81" s="24"/>
      <c r="W81" s="25"/>
      <c r="X81" s="22"/>
      <c r="Y81" s="22"/>
      <c r="Z81" s="26"/>
      <c r="AA81" s="23"/>
      <c r="AB81" s="60" t="str">
        <f t="shared" si="14"/>
        <v/>
      </c>
      <c r="AC81" s="60" t="str">
        <f t="shared" si="15"/>
        <v/>
      </c>
      <c r="AD81" s="9"/>
      <c r="AE81" s="10"/>
      <c r="AF81" s="11"/>
      <c r="AG81" s="10"/>
      <c r="AH81" s="102" t="str">
        <f t="shared" ref="AH81:AH135" si="19">C81&amp;D81</f>
        <v/>
      </c>
      <c r="AI81" s="36"/>
      <c r="AJ81" s="36"/>
      <c r="AK81" s="36"/>
      <c r="AL81" s="36">
        <f t="shared" si="16"/>
        <v>0</v>
      </c>
      <c r="AM81" s="36">
        <f t="shared" si="17"/>
        <v>0</v>
      </c>
      <c r="AN81" s="36">
        <f t="shared" si="18"/>
        <v>0</v>
      </c>
      <c r="AO81" s="36">
        <f t="shared" ref="AO81:AO135" si="20">SUM(AL81:AN81)</f>
        <v>0</v>
      </c>
    </row>
    <row r="82" spans="1:41" s="37" customFormat="1" ht="15.75" customHeight="1" x14ac:dyDescent="0.2">
      <c r="A82" s="42">
        <v>67</v>
      </c>
      <c r="B82" s="21"/>
      <c r="C82" s="22"/>
      <c r="D82" s="22"/>
      <c r="E82" s="17"/>
      <c r="F82" s="22"/>
      <c r="G82" s="22"/>
      <c r="H82" s="22"/>
      <c r="I82" s="18"/>
      <c r="J82" s="23"/>
      <c r="K82" s="17" t="s">
        <v>192</v>
      </c>
      <c r="L82" s="39"/>
      <c r="M82" s="25"/>
      <c r="N82" s="22"/>
      <c r="O82" s="22"/>
      <c r="P82" s="26"/>
      <c r="Q82" s="23"/>
      <c r="R82" s="21"/>
      <c r="S82" s="22"/>
      <c r="T82" s="22"/>
      <c r="U82" s="26"/>
      <c r="V82" s="24"/>
      <c r="W82" s="25"/>
      <c r="X82" s="22"/>
      <c r="Y82" s="22"/>
      <c r="Z82" s="26"/>
      <c r="AA82" s="23"/>
      <c r="AB82" s="60" t="str">
        <f t="shared" si="14"/>
        <v/>
      </c>
      <c r="AC82" s="60" t="str">
        <f t="shared" si="15"/>
        <v/>
      </c>
      <c r="AD82" s="9"/>
      <c r="AE82" s="10"/>
      <c r="AF82" s="11"/>
      <c r="AG82" s="10"/>
      <c r="AH82" s="102" t="str">
        <f t="shared" si="19"/>
        <v/>
      </c>
      <c r="AI82" s="36"/>
      <c r="AJ82" s="36"/>
      <c r="AK82" s="36"/>
      <c r="AL82" s="36">
        <f t="shared" si="16"/>
        <v>0</v>
      </c>
      <c r="AM82" s="36">
        <f t="shared" si="17"/>
        <v>0</v>
      </c>
      <c r="AN82" s="36">
        <f t="shared" si="18"/>
        <v>0</v>
      </c>
      <c r="AO82" s="36">
        <f t="shared" si="20"/>
        <v>0</v>
      </c>
    </row>
    <row r="83" spans="1:41" s="37" customFormat="1" ht="15.75" customHeight="1" x14ac:dyDescent="0.2">
      <c r="A83" s="42">
        <v>68</v>
      </c>
      <c r="B83" s="21"/>
      <c r="C83" s="22"/>
      <c r="D83" s="22"/>
      <c r="E83" s="17"/>
      <c r="F83" s="22"/>
      <c r="G83" s="22"/>
      <c r="H83" s="22"/>
      <c r="I83" s="18"/>
      <c r="J83" s="23"/>
      <c r="K83" s="17" t="s">
        <v>192</v>
      </c>
      <c r="L83" s="39"/>
      <c r="M83" s="25"/>
      <c r="N83" s="22"/>
      <c r="O83" s="22"/>
      <c r="P83" s="26"/>
      <c r="Q83" s="23"/>
      <c r="R83" s="21"/>
      <c r="S83" s="22"/>
      <c r="T83" s="22"/>
      <c r="U83" s="26"/>
      <c r="V83" s="24"/>
      <c r="W83" s="25"/>
      <c r="X83" s="22"/>
      <c r="Y83" s="22"/>
      <c r="Z83" s="26"/>
      <c r="AA83" s="23"/>
      <c r="AB83" s="60" t="str">
        <f t="shared" si="14"/>
        <v/>
      </c>
      <c r="AC83" s="60" t="str">
        <f t="shared" si="15"/>
        <v/>
      </c>
      <c r="AD83" s="9"/>
      <c r="AE83" s="10"/>
      <c r="AF83" s="11"/>
      <c r="AG83" s="10"/>
      <c r="AH83" s="102" t="str">
        <f t="shared" si="19"/>
        <v/>
      </c>
      <c r="AI83" s="36"/>
      <c r="AJ83" s="36"/>
      <c r="AK83" s="36"/>
      <c r="AL83" s="36">
        <f t="shared" si="16"/>
        <v>0</v>
      </c>
      <c r="AM83" s="36">
        <f t="shared" si="17"/>
        <v>0</v>
      </c>
      <c r="AN83" s="36">
        <f t="shared" si="18"/>
        <v>0</v>
      </c>
      <c r="AO83" s="36">
        <f t="shared" si="20"/>
        <v>0</v>
      </c>
    </row>
    <row r="84" spans="1:41" s="37" customFormat="1" ht="15.75" customHeight="1" x14ac:dyDescent="0.2">
      <c r="A84" s="42">
        <v>69</v>
      </c>
      <c r="B84" s="21"/>
      <c r="C84" s="22"/>
      <c r="D84" s="22"/>
      <c r="E84" s="17"/>
      <c r="F84" s="22"/>
      <c r="G84" s="22"/>
      <c r="H84" s="22"/>
      <c r="I84" s="18"/>
      <c r="J84" s="23"/>
      <c r="K84" s="17" t="s">
        <v>192</v>
      </c>
      <c r="L84" s="39"/>
      <c r="M84" s="25"/>
      <c r="N84" s="22"/>
      <c r="O84" s="22"/>
      <c r="P84" s="26"/>
      <c r="Q84" s="23"/>
      <c r="R84" s="21"/>
      <c r="S84" s="22"/>
      <c r="T84" s="22"/>
      <c r="U84" s="26"/>
      <c r="V84" s="24"/>
      <c r="W84" s="25"/>
      <c r="X84" s="22"/>
      <c r="Y84" s="22"/>
      <c r="Z84" s="26"/>
      <c r="AA84" s="23"/>
      <c r="AB84" s="60" t="str">
        <f t="shared" si="14"/>
        <v/>
      </c>
      <c r="AC84" s="60" t="str">
        <f t="shared" si="15"/>
        <v/>
      </c>
      <c r="AD84" s="9"/>
      <c r="AE84" s="10"/>
      <c r="AF84" s="11"/>
      <c r="AG84" s="10"/>
      <c r="AH84" s="102" t="str">
        <f t="shared" si="19"/>
        <v/>
      </c>
      <c r="AI84" s="36"/>
      <c r="AJ84" s="36"/>
      <c r="AK84" s="36"/>
      <c r="AL84" s="36">
        <f t="shared" si="16"/>
        <v>0</v>
      </c>
      <c r="AM84" s="36">
        <f t="shared" si="17"/>
        <v>0</v>
      </c>
      <c r="AN84" s="36">
        <f t="shared" si="18"/>
        <v>0</v>
      </c>
      <c r="AO84" s="36">
        <f t="shared" si="20"/>
        <v>0</v>
      </c>
    </row>
    <row r="85" spans="1:41" s="37" customFormat="1" ht="15.75" customHeight="1" x14ac:dyDescent="0.2">
      <c r="A85" s="42">
        <v>70</v>
      </c>
      <c r="B85" s="21"/>
      <c r="C85" s="22"/>
      <c r="D85" s="22"/>
      <c r="E85" s="17"/>
      <c r="F85" s="22"/>
      <c r="G85" s="22"/>
      <c r="H85" s="22"/>
      <c r="I85" s="18"/>
      <c r="J85" s="23"/>
      <c r="K85" s="17" t="s">
        <v>192</v>
      </c>
      <c r="L85" s="39"/>
      <c r="M85" s="25"/>
      <c r="N85" s="22"/>
      <c r="O85" s="22"/>
      <c r="P85" s="26"/>
      <c r="Q85" s="23"/>
      <c r="R85" s="21"/>
      <c r="S85" s="22"/>
      <c r="T85" s="22"/>
      <c r="U85" s="26"/>
      <c r="V85" s="24"/>
      <c r="W85" s="25"/>
      <c r="X85" s="22"/>
      <c r="Y85" s="22"/>
      <c r="Z85" s="26"/>
      <c r="AA85" s="23"/>
      <c r="AB85" s="60" t="str">
        <f t="shared" si="14"/>
        <v/>
      </c>
      <c r="AC85" s="60" t="str">
        <f t="shared" si="15"/>
        <v/>
      </c>
      <c r="AD85" s="9"/>
      <c r="AE85" s="10"/>
      <c r="AF85" s="11"/>
      <c r="AG85" s="10"/>
      <c r="AH85" s="102" t="str">
        <f t="shared" si="19"/>
        <v/>
      </c>
      <c r="AI85" s="36"/>
      <c r="AJ85" s="36"/>
      <c r="AK85" s="36"/>
      <c r="AL85" s="36">
        <f t="shared" si="16"/>
        <v>0</v>
      </c>
      <c r="AM85" s="36">
        <f t="shared" si="17"/>
        <v>0</v>
      </c>
      <c r="AN85" s="36">
        <f t="shared" si="18"/>
        <v>0</v>
      </c>
      <c r="AO85" s="36">
        <f t="shared" si="20"/>
        <v>0</v>
      </c>
    </row>
    <row r="86" spans="1:41" s="37" customFormat="1" ht="15.75" customHeight="1" x14ac:dyDescent="0.2">
      <c r="A86" s="42">
        <v>71</v>
      </c>
      <c r="B86" s="21"/>
      <c r="C86" s="22"/>
      <c r="D86" s="22"/>
      <c r="E86" s="17"/>
      <c r="F86" s="22"/>
      <c r="G86" s="22"/>
      <c r="H86" s="22"/>
      <c r="I86" s="18"/>
      <c r="J86" s="23"/>
      <c r="K86" s="17" t="s">
        <v>192</v>
      </c>
      <c r="L86" s="39"/>
      <c r="M86" s="25"/>
      <c r="N86" s="22"/>
      <c r="O86" s="22"/>
      <c r="P86" s="26"/>
      <c r="Q86" s="23"/>
      <c r="R86" s="21"/>
      <c r="S86" s="22"/>
      <c r="T86" s="22"/>
      <c r="U86" s="26"/>
      <c r="V86" s="24"/>
      <c r="W86" s="25"/>
      <c r="X86" s="22"/>
      <c r="Y86" s="22"/>
      <c r="Z86" s="26"/>
      <c r="AA86" s="23"/>
      <c r="AB86" s="60" t="str">
        <f t="shared" si="14"/>
        <v/>
      </c>
      <c r="AC86" s="60" t="str">
        <f t="shared" si="15"/>
        <v/>
      </c>
      <c r="AD86" s="9"/>
      <c r="AE86" s="10"/>
      <c r="AF86" s="11"/>
      <c r="AG86" s="10"/>
      <c r="AH86" s="102" t="str">
        <f t="shared" si="19"/>
        <v/>
      </c>
      <c r="AI86" s="36"/>
      <c r="AJ86" s="36"/>
      <c r="AK86" s="36"/>
      <c r="AL86" s="36">
        <f t="shared" si="16"/>
        <v>0</v>
      </c>
      <c r="AM86" s="36">
        <f t="shared" si="17"/>
        <v>0</v>
      </c>
      <c r="AN86" s="36">
        <f t="shared" si="18"/>
        <v>0</v>
      </c>
      <c r="AO86" s="36">
        <f t="shared" si="20"/>
        <v>0</v>
      </c>
    </row>
    <row r="87" spans="1:41" s="37" customFormat="1" ht="15.75" customHeight="1" x14ac:dyDescent="0.2">
      <c r="A87" s="42">
        <v>72</v>
      </c>
      <c r="B87" s="21"/>
      <c r="C87" s="22"/>
      <c r="D87" s="22"/>
      <c r="E87" s="17"/>
      <c r="F87" s="22"/>
      <c r="G87" s="22"/>
      <c r="H87" s="22"/>
      <c r="I87" s="18"/>
      <c r="J87" s="23"/>
      <c r="K87" s="17" t="s">
        <v>192</v>
      </c>
      <c r="L87" s="39"/>
      <c r="M87" s="25"/>
      <c r="N87" s="22"/>
      <c r="O87" s="22"/>
      <c r="P87" s="26"/>
      <c r="Q87" s="23"/>
      <c r="R87" s="21"/>
      <c r="S87" s="22"/>
      <c r="T87" s="22"/>
      <c r="U87" s="26"/>
      <c r="V87" s="24"/>
      <c r="W87" s="25"/>
      <c r="X87" s="22"/>
      <c r="Y87" s="22"/>
      <c r="Z87" s="26"/>
      <c r="AA87" s="23"/>
      <c r="AB87" s="60" t="str">
        <f t="shared" si="14"/>
        <v/>
      </c>
      <c r="AC87" s="60" t="str">
        <f t="shared" si="15"/>
        <v/>
      </c>
      <c r="AD87" s="9"/>
      <c r="AE87" s="10"/>
      <c r="AF87" s="11"/>
      <c r="AG87" s="10"/>
      <c r="AH87" s="102" t="str">
        <f t="shared" si="19"/>
        <v/>
      </c>
      <c r="AI87" s="36"/>
      <c r="AJ87" s="36"/>
      <c r="AK87" s="36"/>
      <c r="AL87" s="36">
        <f t="shared" si="16"/>
        <v>0</v>
      </c>
      <c r="AM87" s="36">
        <f t="shared" si="17"/>
        <v>0</v>
      </c>
      <c r="AN87" s="36">
        <f t="shared" si="18"/>
        <v>0</v>
      </c>
      <c r="AO87" s="36">
        <f t="shared" si="20"/>
        <v>0</v>
      </c>
    </row>
    <row r="88" spans="1:41" s="37" customFormat="1" ht="15.75" customHeight="1" x14ac:dyDescent="0.2">
      <c r="A88" s="42">
        <v>73</v>
      </c>
      <c r="B88" s="21"/>
      <c r="C88" s="22"/>
      <c r="D88" s="22"/>
      <c r="E88" s="17"/>
      <c r="F88" s="22"/>
      <c r="G88" s="22"/>
      <c r="H88" s="22"/>
      <c r="I88" s="18"/>
      <c r="J88" s="23"/>
      <c r="K88" s="17" t="s">
        <v>192</v>
      </c>
      <c r="L88" s="39"/>
      <c r="M88" s="25"/>
      <c r="N88" s="22"/>
      <c r="O88" s="22"/>
      <c r="P88" s="26"/>
      <c r="Q88" s="23"/>
      <c r="R88" s="21"/>
      <c r="S88" s="22"/>
      <c r="T88" s="22"/>
      <c r="U88" s="26"/>
      <c r="V88" s="24"/>
      <c r="W88" s="25"/>
      <c r="X88" s="22"/>
      <c r="Y88" s="22"/>
      <c r="Z88" s="26"/>
      <c r="AA88" s="23"/>
      <c r="AB88" s="60" t="str">
        <f t="shared" si="14"/>
        <v/>
      </c>
      <c r="AC88" s="60" t="str">
        <f t="shared" si="15"/>
        <v/>
      </c>
      <c r="AD88" s="9"/>
      <c r="AE88" s="10"/>
      <c r="AF88" s="11"/>
      <c r="AG88" s="10"/>
      <c r="AH88" s="102" t="str">
        <f t="shared" si="19"/>
        <v/>
      </c>
      <c r="AI88" s="36"/>
      <c r="AJ88" s="36"/>
      <c r="AK88" s="36"/>
      <c r="AL88" s="36">
        <f t="shared" si="16"/>
        <v>0</v>
      </c>
      <c r="AM88" s="36">
        <f t="shared" si="17"/>
        <v>0</v>
      </c>
      <c r="AN88" s="36">
        <f t="shared" si="18"/>
        <v>0</v>
      </c>
      <c r="AO88" s="36">
        <f t="shared" si="20"/>
        <v>0</v>
      </c>
    </row>
    <row r="89" spans="1:41" s="37" customFormat="1" ht="15.75" customHeight="1" x14ac:dyDescent="0.2">
      <c r="A89" s="42">
        <v>74</v>
      </c>
      <c r="B89" s="21"/>
      <c r="C89" s="22"/>
      <c r="D89" s="22"/>
      <c r="E89" s="17"/>
      <c r="F89" s="22"/>
      <c r="G89" s="22"/>
      <c r="H89" s="22"/>
      <c r="I89" s="18"/>
      <c r="J89" s="23"/>
      <c r="K89" s="17" t="s">
        <v>192</v>
      </c>
      <c r="L89" s="39"/>
      <c r="M89" s="25"/>
      <c r="N89" s="22"/>
      <c r="O89" s="22"/>
      <c r="P89" s="26"/>
      <c r="Q89" s="23"/>
      <c r="R89" s="21"/>
      <c r="S89" s="22"/>
      <c r="T89" s="22"/>
      <c r="U89" s="26"/>
      <c r="V89" s="24"/>
      <c r="W89" s="25"/>
      <c r="X89" s="22"/>
      <c r="Y89" s="22"/>
      <c r="Z89" s="26"/>
      <c r="AA89" s="23"/>
      <c r="AB89" s="60" t="str">
        <f t="shared" si="14"/>
        <v/>
      </c>
      <c r="AC89" s="60" t="str">
        <f t="shared" si="15"/>
        <v/>
      </c>
      <c r="AD89" s="9"/>
      <c r="AE89" s="10"/>
      <c r="AF89" s="11"/>
      <c r="AG89" s="10"/>
      <c r="AH89" s="102" t="str">
        <f t="shared" si="19"/>
        <v/>
      </c>
      <c r="AI89" s="36"/>
      <c r="AJ89" s="36"/>
      <c r="AK89" s="36"/>
      <c r="AL89" s="36">
        <f t="shared" si="16"/>
        <v>0</v>
      </c>
      <c r="AM89" s="36">
        <f t="shared" si="17"/>
        <v>0</v>
      </c>
      <c r="AN89" s="36">
        <f t="shared" si="18"/>
        <v>0</v>
      </c>
      <c r="AO89" s="36">
        <f t="shared" si="20"/>
        <v>0</v>
      </c>
    </row>
    <row r="90" spans="1:41" s="37" customFormat="1" ht="15.75" customHeight="1" x14ac:dyDescent="0.2">
      <c r="A90" s="42">
        <v>75</v>
      </c>
      <c r="B90" s="21"/>
      <c r="C90" s="22"/>
      <c r="D90" s="22"/>
      <c r="E90" s="17"/>
      <c r="F90" s="22"/>
      <c r="G90" s="22"/>
      <c r="H90" s="22"/>
      <c r="I90" s="18"/>
      <c r="J90" s="23"/>
      <c r="K90" s="17" t="s">
        <v>192</v>
      </c>
      <c r="L90" s="39"/>
      <c r="M90" s="25"/>
      <c r="N90" s="22"/>
      <c r="O90" s="22"/>
      <c r="P90" s="26"/>
      <c r="Q90" s="23"/>
      <c r="R90" s="21"/>
      <c r="S90" s="22"/>
      <c r="T90" s="22"/>
      <c r="U90" s="26"/>
      <c r="V90" s="24"/>
      <c r="W90" s="25"/>
      <c r="X90" s="22"/>
      <c r="Y90" s="22"/>
      <c r="Z90" s="26"/>
      <c r="AA90" s="23"/>
      <c r="AB90" s="60" t="str">
        <f t="shared" si="14"/>
        <v/>
      </c>
      <c r="AC90" s="60" t="str">
        <f t="shared" si="15"/>
        <v/>
      </c>
      <c r="AD90" s="9"/>
      <c r="AE90" s="10"/>
      <c r="AF90" s="11"/>
      <c r="AG90" s="10"/>
      <c r="AH90" s="102" t="str">
        <f t="shared" si="19"/>
        <v/>
      </c>
      <c r="AI90" s="36"/>
      <c r="AJ90" s="36"/>
      <c r="AK90" s="36"/>
      <c r="AL90" s="36">
        <f t="shared" si="16"/>
        <v>0</v>
      </c>
      <c r="AM90" s="36">
        <f t="shared" si="17"/>
        <v>0</v>
      </c>
      <c r="AN90" s="36">
        <f t="shared" si="18"/>
        <v>0</v>
      </c>
      <c r="AO90" s="36">
        <f t="shared" si="20"/>
        <v>0</v>
      </c>
    </row>
    <row r="91" spans="1:41" s="37" customFormat="1" ht="15.75" customHeight="1" x14ac:dyDescent="0.2">
      <c r="A91" s="42">
        <v>76</v>
      </c>
      <c r="B91" s="21"/>
      <c r="C91" s="22"/>
      <c r="D91" s="22"/>
      <c r="E91" s="17"/>
      <c r="F91" s="22"/>
      <c r="G91" s="22"/>
      <c r="H91" s="22"/>
      <c r="I91" s="18"/>
      <c r="J91" s="23"/>
      <c r="K91" s="17" t="s">
        <v>192</v>
      </c>
      <c r="L91" s="39"/>
      <c r="M91" s="25"/>
      <c r="N91" s="22"/>
      <c r="O91" s="22"/>
      <c r="P91" s="26"/>
      <c r="Q91" s="23"/>
      <c r="R91" s="21"/>
      <c r="S91" s="22"/>
      <c r="T91" s="22"/>
      <c r="U91" s="26"/>
      <c r="V91" s="24"/>
      <c r="W91" s="25"/>
      <c r="X91" s="22"/>
      <c r="Y91" s="22"/>
      <c r="Z91" s="26"/>
      <c r="AA91" s="23"/>
      <c r="AB91" s="60" t="str">
        <f t="shared" si="14"/>
        <v/>
      </c>
      <c r="AC91" s="60" t="str">
        <f t="shared" si="15"/>
        <v/>
      </c>
      <c r="AD91" s="9"/>
      <c r="AE91" s="10"/>
      <c r="AF91" s="11"/>
      <c r="AG91" s="10"/>
      <c r="AH91" s="102" t="str">
        <f t="shared" si="19"/>
        <v/>
      </c>
      <c r="AI91" s="36"/>
      <c r="AJ91" s="36"/>
      <c r="AK91" s="36"/>
      <c r="AL91" s="36">
        <f t="shared" si="16"/>
        <v>0</v>
      </c>
      <c r="AM91" s="36">
        <f t="shared" si="17"/>
        <v>0</v>
      </c>
      <c r="AN91" s="36">
        <f t="shared" si="18"/>
        <v>0</v>
      </c>
      <c r="AO91" s="36">
        <f t="shared" si="20"/>
        <v>0</v>
      </c>
    </row>
    <row r="92" spans="1:41" s="37" customFormat="1" ht="15.75" customHeight="1" x14ac:dyDescent="0.2">
      <c r="A92" s="42">
        <v>77</v>
      </c>
      <c r="B92" s="21"/>
      <c r="C92" s="22"/>
      <c r="D92" s="22"/>
      <c r="E92" s="17"/>
      <c r="F92" s="22"/>
      <c r="G92" s="22"/>
      <c r="H92" s="22"/>
      <c r="I92" s="18"/>
      <c r="J92" s="23"/>
      <c r="K92" s="17" t="s">
        <v>192</v>
      </c>
      <c r="L92" s="39"/>
      <c r="M92" s="25"/>
      <c r="N92" s="22"/>
      <c r="O92" s="22"/>
      <c r="P92" s="26"/>
      <c r="Q92" s="23"/>
      <c r="R92" s="21"/>
      <c r="S92" s="22"/>
      <c r="T92" s="22"/>
      <c r="U92" s="26"/>
      <c r="V92" s="24"/>
      <c r="W92" s="25"/>
      <c r="X92" s="22"/>
      <c r="Y92" s="22"/>
      <c r="Z92" s="26"/>
      <c r="AA92" s="23"/>
      <c r="AB92" s="60" t="str">
        <f t="shared" si="14"/>
        <v/>
      </c>
      <c r="AC92" s="60" t="str">
        <f t="shared" si="15"/>
        <v/>
      </c>
      <c r="AD92" s="9"/>
      <c r="AE92" s="10"/>
      <c r="AF92" s="11"/>
      <c r="AG92" s="10"/>
      <c r="AH92" s="102" t="str">
        <f t="shared" si="19"/>
        <v/>
      </c>
      <c r="AI92" s="36"/>
      <c r="AJ92" s="36"/>
      <c r="AK92" s="36"/>
      <c r="AL92" s="36">
        <f t="shared" si="16"/>
        <v>0</v>
      </c>
      <c r="AM92" s="36">
        <f t="shared" si="17"/>
        <v>0</v>
      </c>
      <c r="AN92" s="36">
        <f t="shared" si="18"/>
        <v>0</v>
      </c>
      <c r="AO92" s="36">
        <f t="shared" si="20"/>
        <v>0</v>
      </c>
    </row>
    <row r="93" spans="1:41" s="37" customFormat="1" ht="15.75" customHeight="1" x14ac:dyDescent="0.2">
      <c r="A93" s="42">
        <v>78</v>
      </c>
      <c r="B93" s="21"/>
      <c r="C93" s="22"/>
      <c r="D93" s="22"/>
      <c r="E93" s="17"/>
      <c r="F93" s="22"/>
      <c r="G93" s="22"/>
      <c r="H93" s="22"/>
      <c r="I93" s="18"/>
      <c r="J93" s="23"/>
      <c r="K93" s="17" t="s">
        <v>192</v>
      </c>
      <c r="L93" s="39"/>
      <c r="M93" s="25"/>
      <c r="N93" s="22"/>
      <c r="O93" s="22"/>
      <c r="P93" s="26"/>
      <c r="Q93" s="23"/>
      <c r="R93" s="21"/>
      <c r="S93" s="22"/>
      <c r="T93" s="22"/>
      <c r="U93" s="26"/>
      <c r="V93" s="24"/>
      <c r="W93" s="25"/>
      <c r="X93" s="22"/>
      <c r="Y93" s="22"/>
      <c r="Z93" s="26"/>
      <c r="AA93" s="23"/>
      <c r="AB93" s="60" t="str">
        <f t="shared" si="14"/>
        <v/>
      </c>
      <c r="AC93" s="60" t="str">
        <f t="shared" si="15"/>
        <v/>
      </c>
      <c r="AD93" s="9"/>
      <c r="AE93" s="10"/>
      <c r="AF93" s="11"/>
      <c r="AG93" s="10"/>
      <c r="AH93" s="102" t="str">
        <f t="shared" si="19"/>
        <v/>
      </c>
      <c r="AI93" s="36"/>
      <c r="AJ93" s="36"/>
      <c r="AK93" s="36"/>
      <c r="AL93" s="36">
        <f t="shared" si="16"/>
        <v>0</v>
      </c>
      <c r="AM93" s="36">
        <f t="shared" si="17"/>
        <v>0</v>
      </c>
      <c r="AN93" s="36">
        <f t="shared" si="18"/>
        <v>0</v>
      </c>
      <c r="AO93" s="36">
        <f t="shared" si="20"/>
        <v>0</v>
      </c>
    </row>
    <row r="94" spans="1:41" s="37" customFormat="1" ht="15.75" customHeight="1" x14ac:dyDescent="0.2">
      <c r="A94" s="42">
        <v>79</v>
      </c>
      <c r="B94" s="21"/>
      <c r="C94" s="22"/>
      <c r="D94" s="22"/>
      <c r="E94" s="17"/>
      <c r="F94" s="22"/>
      <c r="G94" s="22"/>
      <c r="H94" s="22"/>
      <c r="I94" s="18"/>
      <c r="J94" s="23"/>
      <c r="K94" s="17" t="s">
        <v>192</v>
      </c>
      <c r="L94" s="39"/>
      <c r="M94" s="25"/>
      <c r="N94" s="22"/>
      <c r="O94" s="22"/>
      <c r="P94" s="26"/>
      <c r="Q94" s="23"/>
      <c r="R94" s="21"/>
      <c r="S94" s="22"/>
      <c r="T94" s="22"/>
      <c r="U94" s="26"/>
      <c r="V94" s="24"/>
      <c r="W94" s="25"/>
      <c r="X94" s="22"/>
      <c r="Y94" s="22"/>
      <c r="Z94" s="26"/>
      <c r="AA94" s="23"/>
      <c r="AB94" s="60" t="str">
        <f t="shared" si="14"/>
        <v/>
      </c>
      <c r="AC94" s="60" t="str">
        <f t="shared" si="15"/>
        <v/>
      </c>
      <c r="AD94" s="9"/>
      <c r="AE94" s="10"/>
      <c r="AF94" s="11"/>
      <c r="AG94" s="10"/>
      <c r="AH94" s="102" t="str">
        <f t="shared" si="19"/>
        <v/>
      </c>
      <c r="AI94" s="36"/>
      <c r="AJ94" s="36"/>
      <c r="AK94" s="36"/>
      <c r="AL94" s="36">
        <f t="shared" si="16"/>
        <v>0</v>
      </c>
      <c r="AM94" s="36">
        <f t="shared" si="17"/>
        <v>0</v>
      </c>
      <c r="AN94" s="36">
        <f t="shared" si="18"/>
        <v>0</v>
      </c>
      <c r="AO94" s="36">
        <f t="shared" si="20"/>
        <v>0</v>
      </c>
    </row>
    <row r="95" spans="1:41" s="37" customFormat="1" ht="15.75" customHeight="1" x14ac:dyDescent="0.2">
      <c r="A95" s="42">
        <v>80</v>
      </c>
      <c r="B95" s="21"/>
      <c r="C95" s="22"/>
      <c r="D95" s="22"/>
      <c r="E95" s="17"/>
      <c r="F95" s="22"/>
      <c r="G95" s="22"/>
      <c r="H95" s="22"/>
      <c r="I95" s="18"/>
      <c r="J95" s="23"/>
      <c r="K95" s="17" t="s">
        <v>192</v>
      </c>
      <c r="L95" s="39"/>
      <c r="M95" s="25"/>
      <c r="N95" s="22"/>
      <c r="O95" s="22"/>
      <c r="P95" s="26"/>
      <c r="Q95" s="23"/>
      <c r="R95" s="21"/>
      <c r="S95" s="22"/>
      <c r="T95" s="22"/>
      <c r="U95" s="26"/>
      <c r="V95" s="24"/>
      <c r="W95" s="25"/>
      <c r="X95" s="22"/>
      <c r="Y95" s="22"/>
      <c r="Z95" s="26"/>
      <c r="AA95" s="23"/>
      <c r="AB95" s="60" t="str">
        <f t="shared" si="14"/>
        <v/>
      </c>
      <c r="AC95" s="60" t="str">
        <f t="shared" si="15"/>
        <v/>
      </c>
      <c r="AD95" s="9"/>
      <c r="AE95" s="10"/>
      <c r="AF95" s="11"/>
      <c r="AG95" s="10"/>
      <c r="AH95" s="102" t="str">
        <f t="shared" si="19"/>
        <v/>
      </c>
      <c r="AI95" s="36"/>
      <c r="AJ95" s="36"/>
      <c r="AK95" s="36"/>
      <c r="AL95" s="36">
        <f t="shared" si="16"/>
        <v>0</v>
      </c>
      <c r="AM95" s="36">
        <f t="shared" si="17"/>
        <v>0</v>
      </c>
      <c r="AN95" s="36">
        <f t="shared" si="18"/>
        <v>0</v>
      </c>
      <c r="AO95" s="36">
        <f t="shared" si="20"/>
        <v>0</v>
      </c>
    </row>
    <row r="96" spans="1:41" s="37" customFormat="1" ht="15.75" customHeight="1" x14ac:dyDescent="0.2">
      <c r="A96" s="42">
        <v>81</v>
      </c>
      <c r="B96" s="21"/>
      <c r="C96" s="22"/>
      <c r="D96" s="22"/>
      <c r="E96" s="17"/>
      <c r="F96" s="22"/>
      <c r="G96" s="22"/>
      <c r="H96" s="22"/>
      <c r="I96" s="18"/>
      <c r="J96" s="23"/>
      <c r="K96" s="17" t="s">
        <v>192</v>
      </c>
      <c r="L96" s="39"/>
      <c r="M96" s="25"/>
      <c r="N96" s="22"/>
      <c r="O96" s="22"/>
      <c r="P96" s="26"/>
      <c r="Q96" s="23"/>
      <c r="R96" s="21"/>
      <c r="S96" s="22"/>
      <c r="T96" s="22"/>
      <c r="U96" s="26"/>
      <c r="V96" s="24"/>
      <c r="W96" s="25"/>
      <c r="X96" s="22"/>
      <c r="Y96" s="22"/>
      <c r="Z96" s="26"/>
      <c r="AA96" s="23"/>
      <c r="AB96" s="60" t="str">
        <f t="shared" si="14"/>
        <v/>
      </c>
      <c r="AC96" s="60" t="str">
        <f t="shared" si="15"/>
        <v/>
      </c>
      <c r="AD96" s="9"/>
      <c r="AE96" s="10"/>
      <c r="AF96" s="11"/>
      <c r="AG96" s="10"/>
      <c r="AH96" s="102" t="str">
        <f t="shared" si="19"/>
        <v/>
      </c>
      <c r="AI96" s="36"/>
      <c r="AJ96" s="36"/>
      <c r="AK96" s="36"/>
      <c r="AL96" s="36">
        <f t="shared" si="16"/>
        <v>0</v>
      </c>
      <c r="AM96" s="36">
        <f t="shared" si="17"/>
        <v>0</v>
      </c>
      <c r="AN96" s="36">
        <f t="shared" si="18"/>
        <v>0</v>
      </c>
      <c r="AO96" s="36">
        <f t="shared" si="20"/>
        <v>0</v>
      </c>
    </row>
    <row r="97" spans="1:41" s="37" customFormat="1" ht="15.75" customHeight="1" x14ac:dyDescent="0.2">
      <c r="A97" s="42">
        <v>82</v>
      </c>
      <c r="B97" s="21"/>
      <c r="C97" s="22"/>
      <c r="D97" s="22"/>
      <c r="E97" s="17"/>
      <c r="F97" s="22"/>
      <c r="G97" s="22"/>
      <c r="H97" s="22"/>
      <c r="I97" s="18"/>
      <c r="J97" s="23"/>
      <c r="K97" s="17" t="s">
        <v>192</v>
      </c>
      <c r="L97" s="39"/>
      <c r="M97" s="25"/>
      <c r="N97" s="22"/>
      <c r="O97" s="22"/>
      <c r="P97" s="26"/>
      <c r="Q97" s="23"/>
      <c r="R97" s="21"/>
      <c r="S97" s="22"/>
      <c r="T97" s="22"/>
      <c r="U97" s="26"/>
      <c r="V97" s="24"/>
      <c r="W97" s="25"/>
      <c r="X97" s="22"/>
      <c r="Y97" s="22"/>
      <c r="Z97" s="26"/>
      <c r="AA97" s="23"/>
      <c r="AB97" s="60" t="str">
        <f t="shared" si="14"/>
        <v/>
      </c>
      <c r="AC97" s="60" t="str">
        <f t="shared" si="15"/>
        <v/>
      </c>
      <c r="AD97" s="9"/>
      <c r="AE97" s="10"/>
      <c r="AF97" s="11"/>
      <c r="AG97" s="10"/>
      <c r="AH97" s="102" t="str">
        <f t="shared" si="19"/>
        <v/>
      </c>
      <c r="AI97" s="36"/>
      <c r="AJ97" s="36"/>
      <c r="AK97" s="36"/>
      <c r="AL97" s="36">
        <f t="shared" si="16"/>
        <v>0</v>
      </c>
      <c r="AM97" s="36">
        <f t="shared" si="17"/>
        <v>0</v>
      </c>
      <c r="AN97" s="36">
        <f t="shared" si="18"/>
        <v>0</v>
      </c>
      <c r="AO97" s="36">
        <f t="shared" si="20"/>
        <v>0</v>
      </c>
    </row>
    <row r="98" spans="1:41" s="37" customFormat="1" ht="15.75" customHeight="1" x14ac:dyDescent="0.2">
      <c r="A98" s="42">
        <v>83</v>
      </c>
      <c r="B98" s="21"/>
      <c r="C98" s="22"/>
      <c r="D98" s="22"/>
      <c r="E98" s="17"/>
      <c r="F98" s="22"/>
      <c r="G98" s="22"/>
      <c r="H98" s="22"/>
      <c r="I98" s="18"/>
      <c r="J98" s="23"/>
      <c r="K98" s="17" t="s">
        <v>192</v>
      </c>
      <c r="L98" s="39"/>
      <c r="M98" s="25"/>
      <c r="N98" s="22"/>
      <c r="O98" s="22"/>
      <c r="P98" s="26"/>
      <c r="Q98" s="23"/>
      <c r="R98" s="21"/>
      <c r="S98" s="22"/>
      <c r="T98" s="22"/>
      <c r="U98" s="26"/>
      <c r="V98" s="24"/>
      <c r="W98" s="25"/>
      <c r="X98" s="22"/>
      <c r="Y98" s="22"/>
      <c r="Z98" s="26"/>
      <c r="AA98" s="23"/>
      <c r="AB98" s="60" t="str">
        <f t="shared" si="14"/>
        <v/>
      </c>
      <c r="AC98" s="60" t="str">
        <f t="shared" si="15"/>
        <v/>
      </c>
      <c r="AD98" s="9"/>
      <c r="AE98" s="10"/>
      <c r="AF98" s="11"/>
      <c r="AG98" s="10"/>
      <c r="AH98" s="102" t="str">
        <f t="shared" si="19"/>
        <v/>
      </c>
      <c r="AI98" s="36"/>
      <c r="AJ98" s="36"/>
      <c r="AK98" s="36"/>
      <c r="AL98" s="36">
        <f t="shared" si="16"/>
        <v>0</v>
      </c>
      <c r="AM98" s="36">
        <f t="shared" si="17"/>
        <v>0</v>
      </c>
      <c r="AN98" s="36">
        <f t="shared" si="18"/>
        <v>0</v>
      </c>
      <c r="AO98" s="36">
        <f t="shared" si="20"/>
        <v>0</v>
      </c>
    </row>
    <row r="99" spans="1:41" s="37" customFormat="1" ht="15.75" customHeight="1" x14ac:dyDescent="0.2">
      <c r="A99" s="42">
        <v>84</v>
      </c>
      <c r="B99" s="21"/>
      <c r="C99" s="22"/>
      <c r="D99" s="22"/>
      <c r="E99" s="17"/>
      <c r="F99" s="22"/>
      <c r="G99" s="22"/>
      <c r="H99" s="22"/>
      <c r="I99" s="18"/>
      <c r="J99" s="23"/>
      <c r="K99" s="17" t="s">
        <v>192</v>
      </c>
      <c r="L99" s="39"/>
      <c r="M99" s="25"/>
      <c r="N99" s="22"/>
      <c r="O99" s="22"/>
      <c r="P99" s="26"/>
      <c r="Q99" s="23"/>
      <c r="R99" s="21"/>
      <c r="S99" s="22"/>
      <c r="T99" s="22"/>
      <c r="U99" s="26"/>
      <c r="V99" s="24"/>
      <c r="W99" s="25"/>
      <c r="X99" s="22"/>
      <c r="Y99" s="22"/>
      <c r="Z99" s="26"/>
      <c r="AA99" s="23"/>
      <c r="AB99" s="60" t="str">
        <f t="shared" si="14"/>
        <v/>
      </c>
      <c r="AC99" s="60" t="str">
        <f t="shared" si="15"/>
        <v/>
      </c>
      <c r="AD99" s="9"/>
      <c r="AE99" s="10"/>
      <c r="AF99" s="11"/>
      <c r="AG99" s="10"/>
      <c r="AH99" s="102" t="str">
        <f t="shared" si="19"/>
        <v/>
      </c>
      <c r="AI99" s="36"/>
      <c r="AJ99" s="36"/>
      <c r="AK99" s="36"/>
      <c r="AL99" s="36">
        <f t="shared" si="16"/>
        <v>0</v>
      </c>
      <c r="AM99" s="36">
        <f t="shared" si="17"/>
        <v>0</v>
      </c>
      <c r="AN99" s="36">
        <f t="shared" si="18"/>
        <v>0</v>
      </c>
      <c r="AO99" s="36">
        <f t="shared" si="20"/>
        <v>0</v>
      </c>
    </row>
    <row r="100" spans="1:41" s="37" customFormat="1" ht="15.75" customHeight="1" x14ac:dyDescent="0.2">
      <c r="A100" s="42">
        <v>85</v>
      </c>
      <c r="B100" s="21"/>
      <c r="C100" s="22"/>
      <c r="D100" s="22"/>
      <c r="E100" s="17"/>
      <c r="F100" s="22"/>
      <c r="G100" s="22"/>
      <c r="H100" s="22"/>
      <c r="I100" s="18"/>
      <c r="J100" s="23"/>
      <c r="K100" s="17" t="s">
        <v>192</v>
      </c>
      <c r="L100" s="39"/>
      <c r="M100" s="25"/>
      <c r="N100" s="22"/>
      <c r="O100" s="22"/>
      <c r="P100" s="26"/>
      <c r="Q100" s="23"/>
      <c r="R100" s="21"/>
      <c r="S100" s="22"/>
      <c r="T100" s="22"/>
      <c r="U100" s="26"/>
      <c r="V100" s="24"/>
      <c r="W100" s="25"/>
      <c r="X100" s="22"/>
      <c r="Y100" s="22"/>
      <c r="Z100" s="26"/>
      <c r="AA100" s="23"/>
      <c r="AB100" s="60" t="str">
        <f t="shared" si="14"/>
        <v/>
      </c>
      <c r="AC100" s="60" t="str">
        <f t="shared" si="15"/>
        <v/>
      </c>
      <c r="AD100" s="9"/>
      <c r="AE100" s="10"/>
      <c r="AF100" s="11"/>
      <c r="AG100" s="10"/>
      <c r="AH100" s="102" t="str">
        <f t="shared" si="19"/>
        <v/>
      </c>
      <c r="AI100" s="36"/>
      <c r="AJ100" s="36"/>
      <c r="AK100" s="36"/>
      <c r="AL100" s="36">
        <f t="shared" si="16"/>
        <v>0</v>
      </c>
      <c r="AM100" s="36">
        <f t="shared" si="17"/>
        <v>0</v>
      </c>
      <c r="AN100" s="36">
        <f t="shared" si="18"/>
        <v>0</v>
      </c>
      <c r="AO100" s="36">
        <f t="shared" si="20"/>
        <v>0</v>
      </c>
    </row>
    <row r="101" spans="1:41" s="37" customFormat="1" ht="15.75" customHeight="1" x14ac:dyDescent="0.2">
      <c r="A101" s="42">
        <v>86</v>
      </c>
      <c r="B101" s="21"/>
      <c r="C101" s="22"/>
      <c r="D101" s="22"/>
      <c r="E101" s="17"/>
      <c r="F101" s="22"/>
      <c r="G101" s="22"/>
      <c r="H101" s="22"/>
      <c r="I101" s="18"/>
      <c r="J101" s="23"/>
      <c r="K101" s="17" t="s">
        <v>192</v>
      </c>
      <c r="L101" s="39"/>
      <c r="M101" s="25"/>
      <c r="N101" s="22"/>
      <c r="O101" s="22"/>
      <c r="P101" s="26"/>
      <c r="Q101" s="23"/>
      <c r="R101" s="21"/>
      <c r="S101" s="22"/>
      <c r="T101" s="22"/>
      <c r="U101" s="26"/>
      <c r="V101" s="24"/>
      <c r="W101" s="25"/>
      <c r="X101" s="22"/>
      <c r="Y101" s="22"/>
      <c r="Z101" s="26"/>
      <c r="AA101" s="23"/>
      <c r="AB101" s="60" t="str">
        <f t="shared" si="14"/>
        <v/>
      </c>
      <c r="AC101" s="60" t="str">
        <f t="shared" si="15"/>
        <v/>
      </c>
      <c r="AD101" s="9"/>
      <c r="AE101" s="10"/>
      <c r="AF101" s="11"/>
      <c r="AG101" s="10"/>
      <c r="AH101" s="102" t="str">
        <f t="shared" si="19"/>
        <v/>
      </c>
      <c r="AI101" s="36"/>
      <c r="AJ101" s="36"/>
      <c r="AK101" s="36"/>
      <c r="AL101" s="36">
        <f t="shared" si="16"/>
        <v>0</v>
      </c>
      <c r="AM101" s="36">
        <f t="shared" si="17"/>
        <v>0</v>
      </c>
      <c r="AN101" s="36">
        <f t="shared" si="18"/>
        <v>0</v>
      </c>
      <c r="AO101" s="36">
        <f t="shared" si="20"/>
        <v>0</v>
      </c>
    </row>
    <row r="102" spans="1:41" s="37" customFormat="1" ht="15.75" customHeight="1" x14ac:dyDescent="0.2">
      <c r="A102" s="42">
        <v>87</v>
      </c>
      <c r="B102" s="21"/>
      <c r="C102" s="22"/>
      <c r="D102" s="22"/>
      <c r="E102" s="17"/>
      <c r="F102" s="22"/>
      <c r="G102" s="22"/>
      <c r="H102" s="22"/>
      <c r="I102" s="18"/>
      <c r="J102" s="23"/>
      <c r="K102" s="17" t="s">
        <v>192</v>
      </c>
      <c r="L102" s="39"/>
      <c r="M102" s="25"/>
      <c r="N102" s="22"/>
      <c r="O102" s="22"/>
      <c r="P102" s="26"/>
      <c r="Q102" s="23"/>
      <c r="R102" s="21"/>
      <c r="S102" s="22"/>
      <c r="T102" s="22"/>
      <c r="U102" s="26"/>
      <c r="V102" s="24"/>
      <c r="W102" s="25"/>
      <c r="X102" s="22"/>
      <c r="Y102" s="22"/>
      <c r="Z102" s="26"/>
      <c r="AA102" s="23"/>
      <c r="AB102" s="60" t="str">
        <f t="shared" si="14"/>
        <v/>
      </c>
      <c r="AC102" s="60" t="str">
        <f t="shared" si="15"/>
        <v/>
      </c>
      <c r="AD102" s="9"/>
      <c r="AE102" s="10"/>
      <c r="AF102" s="11"/>
      <c r="AG102" s="10"/>
      <c r="AH102" s="102" t="str">
        <f t="shared" si="19"/>
        <v/>
      </c>
      <c r="AI102" s="36"/>
      <c r="AJ102" s="36"/>
      <c r="AK102" s="36"/>
      <c r="AL102" s="36">
        <f t="shared" si="16"/>
        <v>0</v>
      </c>
      <c r="AM102" s="36">
        <f t="shared" si="17"/>
        <v>0</v>
      </c>
      <c r="AN102" s="36">
        <f t="shared" si="18"/>
        <v>0</v>
      </c>
      <c r="AO102" s="36">
        <f t="shared" si="20"/>
        <v>0</v>
      </c>
    </row>
    <row r="103" spans="1:41" s="37" customFormat="1" ht="15.75" customHeight="1" x14ac:dyDescent="0.2">
      <c r="A103" s="42">
        <v>88</v>
      </c>
      <c r="B103" s="21"/>
      <c r="C103" s="22"/>
      <c r="D103" s="22"/>
      <c r="E103" s="17"/>
      <c r="F103" s="22"/>
      <c r="G103" s="22"/>
      <c r="H103" s="22"/>
      <c r="I103" s="18"/>
      <c r="J103" s="23"/>
      <c r="K103" s="17" t="s">
        <v>192</v>
      </c>
      <c r="L103" s="39"/>
      <c r="M103" s="25"/>
      <c r="N103" s="22"/>
      <c r="O103" s="22"/>
      <c r="P103" s="26"/>
      <c r="Q103" s="23"/>
      <c r="R103" s="21"/>
      <c r="S103" s="22"/>
      <c r="T103" s="22"/>
      <c r="U103" s="26"/>
      <c r="V103" s="24"/>
      <c r="W103" s="25"/>
      <c r="X103" s="22"/>
      <c r="Y103" s="22"/>
      <c r="Z103" s="26"/>
      <c r="AA103" s="23"/>
      <c r="AB103" s="60" t="str">
        <f t="shared" si="14"/>
        <v/>
      </c>
      <c r="AC103" s="60" t="str">
        <f t="shared" si="15"/>
        <v/>
      </c>
      <c r="AD103" s="9"/>
      <c r="AE103" s="10"/>
      <c r="AF103" s="11"/>
      <c r="AG103" s="10"/>
      <c r="AH103" s="102" t="str">
        <f t="shared" si="19"/>
        <v/>
      </c>
      <c r="AI103" s="36"/>
      <c r="AJ103" s="36"/>
      <c r="AK103" s="36"/>
      <c r="AL103" s="36">
        <f t="shared" si="16"/>
        <v>0</v>
      </c>
      <c r="AM103" s="36">
        <f t="shared" si="17"/>
        <v>0</v>
      </c>
      <c r="AN103" s="36">
        <f t="shared" si="18"/>
        <v>0</v>
      </c>
      <c r="AO103" s="36">
        <f t="shared" si="20"/>
        <v>0</v>
      </c>
    </row>
    <row r="104" spans="1:41" s="37" customFormat="1" ht="15.75" customHeight="1" x14ac:dyDescent="0.2">
      <c r="A104" s="42">
        <v>89</v>
      </c>
      <c r="B104" s="21"/>
      <c r="C104" s="22"/>
      <c r="D104" s="22"/>
      <c r="E104" s="17"/>
      <c r="F104" s="22"/>
      <c r="G104" s="22"/>
      <c r="H104" s="22"/>
      <c r="I104" s="18"/>
      <c r="J104" s="23"/>
      <c r="K104" s="17" t="s">
        <v>192</v>
      </c>
      <c r="L104" s="39"/>
      <c r="M104" s="25"/>
      <c r="N104" s="22"/>
      <c r="O104" s="22"/>
      <c r="P104" s="26"/>
      <c r="Q104" s="23"/>
      <c r="R104" s="21"/>
      <c r="S104" s="22"/>
      <c r="T104" s="22"/>
      <c r="U104" s="26"/>
      <c r="V104" s="24"/>
      <c r="W104" s="25"/>
      <c r="X104" s="22"/>
      <c r="Y104" s="22"/>
      <c r="Z104" s="26"/>
      <c r="AA104" s="23"/>
      <c r="AB104" s="60" t="str">
        <f t="shared" si="14"/>
        <v/>
      </c>
      <c r="AC104" s="60" t="str">
        <f t="shared" si="15"/>
        <v/>
      </c>
      <c r="AD104" s="9"/>
      <c r="AE104" s="10"/>
      <c r="AF104" s="11"/>
      <c r="AG104" s="10"/>
      <c r="AH104" s="102" t="str">
        <f t="shared" si="19"/>
        <v/>
      </c>
      <c r="AI104" s="36"/>
      <c r="AJ104" s="36"/>
      <c r="AK104" s="36"/>
      <c r="AL104" s="36">
        <f t="shared" si="16"/>
        <v>0</v>
      </c>
      <c r="AM104" s="36">
        <f t="shared" si="17"/>
        <v>0</v>
      </c>
      <c r="AN104" s="36">
        <f t="shared" si="18"/>
        <v>0</v>
      </c>
      <c r="AO104" s="36">
        <f t="shared" si="20"/>
        <v>0</v>
      </c>
    </row>
    <row r="105" spans="1:41" s="37" customFormat="1" ht="15.75" customHeight="1" x14ac:dyDescent="0.2">
      <c r="A105" s="42">
        <v>90</v>
      </c>
      <c r="B105" s="21"/>
      <c r="C105" s="22"/>
      <c r="D105" s="22"/>
      <c r="E105" s="17"/>
      <c r="F105" s="22"/>
      <c r="G105" s="22"/>
      <c r="H105" s="22"/>
      <c r="I105" s="18"/>
      <c r="J105" s="23"/>
      <c r="K105" s="17" t="s">
        <v>192</v>
      </c>
      <c r="L105" s="39"/>
      <c r="M105" s="25"/>
      <c r="N105" s="22"/>
      <c r="O105" s="22"/>
      <c r="P105" s="26"/>
      <c r="Q105" s="23"/>
      <c r="R105" s="21"/>
      <c r="S105" s="22"/>
      <c r="T105" s="22"/>
      <c r="U105" s="26"/>
      <c r="V105" s="24"/>
      <c r="W105" s="25"/>
      <c r="X105" s="22"/>
      <c r="Y105" s="22"/>
      <c r="Z105" s="26"/>
      <c r="AA105" s="23"/>
      <c r="AB105" s="60" t="str">
        <f t="shared" si="14"/>
        <v/>
      </c>
      <c r="AC105" s="60" t="str">
        <f t="shared" si="15"/>
        <v/>
      </c>
      <c r="AD105" s="9"/>
      <c r="AE105" s="10"/>
      <c r="AF105" s="11"/>
      <c r="AG105" s="10"/>
      <c r="AH105" s="102" t="str">
        <f t="shared" si="19"/>
        <v/>
      </c>
      <c r="AI105" s="36"/>
      <c r="AJ105" s="36"/>
      <c r="AK105" s="36"/>
      <c r="AL105" s="36">
        <f t="shared" si="16"/>
        <v>0</v>
      </c>
      <c r="AM105" s="36">
        <f t="shared" si="17"/>
        <v>0</v>
      </c>
      <c r="AN105" s="36">
        <f t="shared" si="18"/>
        <v>0</v>
      </c>
      <c r="AO105" s="36">
        <f t="shared" si="20"/>
        <v>0</v>
      </c>
    </row>
    <row r="106" spans="1:41" s="37" customFormat="1" ht="15.75" customHeight="1" x14ac:dyDescent="0.2">
      <c r="A106" s="42">
        <v>91</v>
      </c>
      <c r="B106" s="21"/>
      <c r="C106" s="22"/>
      <c r="D106" s="22"/>
      <c r="E106" s="17"/>
      <c r="F106" s="22"/>
      <c r="G106" s="22"/>
      <c r="H106" s="22"/>
      <c r="I106" s="18"/>
      <c r="J106" s="23"/>
      <c r="K106" s="17" t="s">
        <v>192</v>
      </c>
      <c r="L106" s="39"/>
      <c r="M106" s="25"/>
      <c r="N106" s="22"/>
      <c r="O106" s="22"/>
      <c r="P106" s="26"/>
      <c r="Q106" s="23"/>
      <c r="R106" s="21"/>
      <c r="S106" s="22"/>
      <c r="T106" s="22"/>
      <c r="U106" s="26"/>
      <c r="V106" s="24"/>
      <c r="W106" s="25"/>
      <c r="X106" s="22"/>
      <c r="Y106" s="22"/>
      <c r="Z106" s="26"/>
      <c r="AA106" s="23"/>
      <c r="AB106" s="60" t="str">
        <f t="shared" si="14"/>
        <v/>
      </c>
      <c r="AC106" s="60" t="str">
        <f t="shared" si="15"/>
        <v/>
      </c>
      <c r="AD106" s="9"/>
      <c r="AE106" s="10"/>
      <c r="AF106" s="11"/>
      <c r="AG106" s="10"/>
      <c r="AH106" s="102" t="str">
        <f t="shared" si="19"/>
        <v/>
      </c>
      <c r="AI106" s="36"/>
      <c r="AJ106" s="36"/>
      <c r="AK106" s="36"/>
      <c r="AL106" s="36">
        <f t="shared" si="16"/>
        <v>0</v>
      </c>
      <c r="AM106" s="36">
        <f t="shared" si="17"/>
        <v>0</v>
      </c>
      <c r="AN106" s="36">
        <f t="shared" si="18"/>
        <v>0</v>
      </c>
      <c r="AO106" s="36">
        <f t="shared" si="20"/>
        <v>0</v>
      </c>
    </row>
    <row r="107" spans="1:41" s="37" customFormat="1" ht="15.75" customHeight="1" x14ac:dyDescent="0.2">
      <c r="A107" s="42">
        <v>92</v>
      </c>
      <c r="B107" s="21"/>
      <c r="C107" s="22"/>
      <c r="D107" s="22"/>
      <c r="E107" s="17"/>
      <c r="F107" s="22"/>
      <c r="G107" s="22"/>
      <c r="H107" s="22"/>
      <c r="I107" s="18"/>
      <c r="J107" s="23"/>
      <c r="K107" s="17" t="s">
        <v>192</v>
      </c>
      <c r="L107" s="39"/>
      <c r="M107" s="25"/>
      <c r="N107" s="22"/>
      <c r="O107" s="22"/>
      <c r="P107" s="26"/>
      <c r="Q107" s="23"/>
      <c r="R107" s="21"/>
      <c r="S107" s="22"/>
      <c r="T107" s="22"/>
      <c r="U107" s="26"/>
      <c r="V107" s="24"/>
      <c r="W107" s="25"/>
      <c r="X107" s="22"/>
      <c r="Y107" s="22"/>
      <c r="Z107" s="26"/>
      <c r="AA107" s="23"/>
      <c r="AB107" s="60" t="str">
        <f t="shared" si="14"/>
        <v/>
      </c>
      <c r="AC107" s="60" t="str">
        <f t="shared" si="15"/>
        <v/>
      </c>
      <c r="AD107" s="9"/>
      <c r="AE107" s="10"/>
      <c r="AF107" s="11"/>
      <c r="AG107" s="10"/>
      <c r="AH107" s="102" t="str">
        <f t="shared" si="19"/>
        <v/>
      </c>
      <c r="AI107" s="36"/>
      <c r="AJ107" s="36"/>
      <c r="AK107" s="36"/>
      <c r="AL107" s="36">
        <f t="shared" si="16"/>
        <v>0</v>
      </c>
      <c r="AM107" s="36">
        <f t="shared" si="17"/>
        <v>0</v>
      </c>
      <c r="AN107" s="36">
        <f t="shared" si="18"/>
        <v>0</v>
      </c>
      <c r="AO107" s="36">
        <f t="shared" si="20"/>
        <v>0</v>
      </c>
    </row>
    <row r="108" spans="1:41" s="37" customFormat="1" ht="15.75" customHeight="1" x14ac:dyDescent="0.2">
      <c r="A108" s="42">
        <v>93</v>
      </c>
      <c r="B108" s="21"/>
      <c r="C108" s="22"/>
      <c r="D108" s="22"/>
      <c r="E108" s="17"/>
      <c r="F108" s="22"/>
      <c r="G108" s="22"/>
      <c r="H108" s="22"/>
      <c r="I108" s="18"/>
      <c r="J108" s="23"/>
      <c r="K108" s="17" t="s">
        <v>192</v>
      </c>
      <c r="L108" s="39"/>
      <c r="M108" s="25"/>
      <c r="N108" s="22"/>
      <c r="O108" s="22"/>
      <c r="P108" s="26"/>
      <c r="Q108" s="23"/>
      <c r="R108" s="21"/>
      <c r="S108" s="22"/>
      <c r="T108" s="22"/>
      <c r="U108" s="26"/>
      <c r="V108" s="24"/>
      <c r="W108" s="25"/>
      <c r="X108" s="22"/>
      <c r="Y108" s="22"/>
      <c r="Z108" s="26"/>
      <c r="AA108" s="23"/>
      <c r="AB108" s="60" t="str">
        <f t="shared" si="14"/>
        <v/>
      </c>
      <c r="AC108" s="60" t="str">
        <f t="shared" si="15"/>
        <v/>
      </c>
      <c r="AD108" s="9"/>
      <c r="AE108" s="10"/>
      <c r="AF108" s="11"/>
      <c r="AG108" s="10"/>
      <c r="AH108" s="102" t="str">
        <f t="shared" si="19"/>
        <v/>
      </c>
      <c r="AI108" s="36"/>
      <c r="AJ108" s="36"/>
      <c r="AK108" s="36"/>
      <c r="AL108" s="36">
        <f t="shared" si="16"/>
        <v>0</v>
      </c>
      <c r="AM108" s="36">
        <f t="shared" si="17"/>
        <v>0</v>
      </c>
      <c r="AN108" s="36">
        <f t="shared" si="18"/>
        <v>0</v>
      </c>
      <c r="AO108" s="36">
        <f t="shared" si="20"/>
        <v>0</v>
      </c>
    </row>
    <row r="109" spans="1:41" s="37" customFormat="1" ht="15.75" customHeight="1" x14ac:dyDescent="0.2">
      <c r="A109" s="42">
        <v>94</v>
      </c>
      <c r="B109" s="21"/>
      <c r="C109" s="22"/>
      <c r="D109" s="22"/>
      <c r="E109" s="17"/>
      <c r="F109" s="22"/>
      <c r="G109" s="22"/>
      <c r="H109" s="22"/>
      <c r="I109" s="18"/>
      <c r="J109" s="23"/>
      <c r="K109" s="17" t="s">
        <v>192</v>
      </c>
      <c r="L109" s="39"/>
      <c r="M109" s="25"/>
      <c r="N109" s="22"/>
      <c r="O109" s="22"/>
      <c r="P109" s="26"/>
      <c r="Q109" s="23"/>
      <c r="R109" s="21"/>
      <c r="S109" s="22"/>
      <c r="T109" s="22"/>
      <c r="U109" s="26"/>
      <c r="V109" s="24"/>
      <c r="W109" s="25"/>
      <c r="X109" s="22"/>
      <c r="Y109" s="22"/>
      <c r="Z109" s="26"/>
      <c r="AA109" s="23"/>
      <c r="AB109" s="60" t="str">
        <f t="shared" si="14"/>
        <v/>
      </c>
      <c r="AC109" s="60" t="str">
        <f t="shared" si="15"/>
        <v/>
      </c>
      <c r="AD109" s="9"/>
      <c r="AE109" s="10"/>
      <c r="AF109" s="11"/>
      <c r="AG109" s="10"/>
      <c r="AH109" s="102" t="str">
        <f t="shared" si="19"/>
        <v/>
      </c>
      <c r="AI109" s="36"/>
      <c r="AJ109" s="36"/>
      <c r="AK109" s="36"/>
      <c r="AL109" s="36">
        <f t="shared" si="16"/>
        <v>0</v>
      </c>
      <c r="AM109" s="36">
        <f t="shared" si="17"/>
        <v>0</v>
      </c>
      <c r="AN109" s="36">
        <f t="shared" si="18"/>
        <v>0</v>
      </c>
      <c r="AO109" s="36">
        <f t="shared" si="20"/>
        <v>0</v>
      </c>
    </row>
    <row r="110" spans="1:41" s="37" customFormat="1" ht="15.75" customHeight="1" x14ac:dyDescent="0.2">
      <c r="A110" s="42">
        <v>95</v>
      </c>
      <c r="B110" s="21"/>
      <c r="C110" s="22"/>
      <c r="D110" s="22"/>
      <c r="E110" s="17"/>
      <c r="F110" s="22"/>
      <c r="G110" s="22"/>
      <c r="H110" s="22"/>
      <c r="I110" s="18"/>
      <c r="J110" s="23"/>
      <c r="K110" s="17" t="s">
        <v>192</v>
      </c>
      <c r="L110" s="39"/>
      <c r="M110" s="25"/>
      <c r="N110" s="22"/>
      <c r="O110" s="22"/>
      <c r="P110" s="26"/>
      <c r="Q110" s="23"/>
      <c r="R110" s="21"/>
      <c r="S110" s="22"/>
      <c r="T110" s="22"/>
      <c r="U110" s="26"/>
      <c r="V110" s="24"/>
      <c r="W110" s="25"/>
      <c r="X110" s="22"/>
      <c r="Y110" s="22"/>
      <c r="Z110" s="26"/>
      <c r="AA110" s="23"/>
      <c r="AB110" s="60" t="str">
        <f t="shared" si="14"/>
        <v/>
      </c>
      <c r="AC110" s="60" t="str">
        <f t="shared" si="15"/>
        <v/>
      </c>
      <c r="AD110" s="9"/>
      <c r="AE110" s="10"/>
      <c r="AF110" s="11"/>
      <c r="AG110" s="10"/>
      <c r="AH110" s="102" t="str">
        <f t="shared" si="19"/>
        <v/>
      </c>
      <c r="AI110" s="36"/>
      <c r="AJ110" s="36"/>
      <c r="AK110" s="36"/>
      <c r="AL110" s="36">
        <f t="shared" si="16"/>
        <v>0</v>
      </c>
      <c r="AM110" s="36">
        <f t="shared" si="17"/>
        <v>0</v>
      </c>
      <c r="AN110" s="36">
        <f t="shared" si="18"/>
        <v>0</v>
      </c>
      <c r="AO110" s="36">
        <f t="shared" si="20"/>
        <v>0</v>
      </c>
    </row>
    <row r="111" spans="1:41" s="37" customFormat="1" ht="15.75" customHeight="1" x14ac:dyDescent="0.2">
      <c r="A111" s="42">
        <v>96</v>
      </c>
      <c r="B111" s="21"/>
      <c r="C111" s="22"/>
      <c r="D111" s="22"/>
      <c r="E111" s="17"/>
      <c r="F111" s="22"/>
      <c r="G111" s="22"/>
      <c r="H111" s="22"/>
      <c r="I111" s="18"/>
      <c r="J111" s="23"/>
      <c r="K111" s="17" t="s">
        <v>192</v>
      </c>
      <c r="L111" s="39"/>
      <c r="M111" s="25"/>
      <c r="N111" s="22"/>
      <c r="O111" s="22"/>
      <c r="P111" s="26"/>
      <c r="Q111" s="23"/>
      <c r="R111" s="21"/>
      <c r="S111" s="22"/>
      <c r="T111" s="22"/>
      <c r="U111" s="26"/>
      <c r="V111" s="24"/>
      <c r="W111" s="25"/>
      <c r="X111" s="22"/>
      <c r="Y111" s="22"/>
      <c r="Z111" s="26"/>
      <c r="AA111" s="23"/>
      <c r="AB111" s="60" t="str">
        <f t="shared" si="14"/>
        <v/>
      </c>
      <c r="AC111" s="60" t="str">
        <f t="shared" si="15"/>
        <v/>
      </c>
      <c r="AD111" s="9"/>
      <c r="AE111" s="10"/>
      <c r="AF111" s="11"/>
      <c r="AG111" s="10"/>
      <c r="AH111" s="102" t="str">
        <f t="shared" si="19"/>
        <v/>
      </c>
      <c r="AI111" s="36"/>
      <c r="AJ111" s="36"/>
      <c r="AK111" s="36"/>
      <c r="AL111" s="36">
        <f t="shared" si="16"/>
        <v>0</v>
      </c>
      <c r="AM111" s="36">
        <f t="shared" si="17"/>
        <v>0</v>
      </c>
      <c r="AN111" s="36">
        <f t="shared" si="18"/>
        <v>0</v>
      </c>
      <c r="AO111" s="36">
        <f t="shared" si="20"/>
        <v>0</v>
      </c>
    </row>
    <row r="112" spans="1:41" s="37" customFormat="1" ht="15.75" customHeight="1" x14ac:dyDescent="0.2">
      <c r="A112" s="42">
        <v>97</v>
      </c>
      <c r="B112" s="21"/>
      <c r="C112" s="22"/>
      <c r="D112" s="22"/>
      <c r="E112" s="17"/>
      <c r="F112" s="22"/>
      <c r="G112" s="22"/>
      <c r="H112" s="22"/>
      <c r="I112" s="18"/>
      <c r="J112" s="23"/>
      <c r="K112" s="17" t="s">
        <v>192</v>
      </c>
      <c r="L112" s="39"/>
      <c r="M112" s="25"/>
      <c r="N112" s="22"/>
      <c r="O112" s="22"/>
      <c r="P112" s="26"/>
      <c r="Q112" s="23"/>
      <c r="R112" s="21"/>
      <c r="S112" s="22"/>
      <c r="T112" s="22"/>
      <c r="U112" s="26"/>
      <c r="V112" s="24"/>
      <c r="W112" s="25"/>
      <c r="X112" s="22"/>
      <c r="Y112" s="22"/>
      <c r="Z112" s="26"/>
      <c r="AA112" s="23"/>
      <c r="AB112" s="60" t="str">
        <f t="shared" ref="AB112:AB135" si="21">IF(M112&amp;R112="","",COUNTA(M112,R112,W112)-AO112)</f>
        <v/>
      </c>
      <c r="AC112" s="60" t="str">
        <f t="shared" ref="AC112:AC135" si="22">IF(M112&amp;R112="","",AO112)</f>
        <v/>
      </c>
      <c r="AD112" s="9"/>
      <c r="AE112" s="10"/>
      <c r="AF112" s="11"/>
      <c r="AG112" s="10"/>
      <c r="AH112" s="102" t="str">
        <f t="shared" si="19"/>
        <v/>
      </c>
      <c r="AI112" s="36"/>
      <c r="AJ112" s="36"/>
      <c r="AK112" s="36"/>
      <c r="AL112" s="36">
        <f t="shared" ref="AL112:AL135" si="23">IF(OR(M112="十種競技",M112="七種競技"),1,0)</f>
        <v>0</v>
      </c>
      <c r="AM112" s="36">
        <f t="shared" ref="AM112:AM135" si="24">IF(OR(R112="十種競技",R112="七種競技"),1,0)</f>
        <v>0</v>
      </c>
      <c r="AN112" s="36">
        <f t="shared" ref="AN112:AN135" si="25">IF(OR(W112="十種競技",W112="七種競技"),1,0)</f>
        <v>0</v>
      </c>
      <c r="AO112" s="36">
        <f t="shared" si="20"/>
        <v>0</v>
      </c>
    </row>
    <row r="113" spans="1:41" s="37" customFormat="1" ht="15.75" customHeight="1" x14ac:dyDescent="0.2">
      <c r="A113" s="42">
        <v>98</v>
      </c>
      <c r="B113" s="21"/>
      <c r="C113" s="22"/>
      <c r="D113" s="22"/>
      <c r="E113" s="17"/>
      <c r="F113" s="22"/>
      <c r="G113" s="22"/>
      <c r="H113" s="22"/>
      <c r="I113" s="18"/>
      <c r="J113" s="23"/>
      <c r="K113" s="17" t="s">
        <v>192</v>
      </c>
      <c r="L113" s="39"/>
      <c r="M113" s="25"/>
      <c r="N113" s="22"/>
      <c r="O113" s="22"/>
      <c r="P113" s="26"/>
      <c r="Q113" s="23"/>
      <c r="R113" s="21"/>
      <c r="S113" s="22"/>
      <c r="T113" s="22"/>
      <c r="U113" s="26"/>
      <c r="V113" s="24"/>
      <c r="W113" s="25"/>
      <c r="X113" s="22"/>
      <c r="Y113" s="22"/>
      <c r="Z113" s="26"/>
      <c r="AA113" s="23"/>
      <c r="AB113" s="60" t="str">
        <f t="shared" si="21"/>
        <v/>
      </c>
      <c r="AC113" s="60" t="str">
        <f t="shared" si="22"/>
        <v/>
      </c>
      <c r="AD113" s="9"/>
      <c r="AE113" s="10"/>
      <c r="AF113" s="11"/>
      <c r="AG113" s="10"/>
      <c r="AH113" s="102" t="str">
        <f t="shared" si="19"/>
        <v/>
      </c>
      <c r="AI113" s="36"/>
      <c r="AJ113" s="36"/>
      <c r="AK113" s="36"/>
      <c r="AL113" s="36">
        <f t="shared" si="23"/>
        <v>0</v>
      </c>
      <c r="AM113" s="36">
        <f t="shared" si="24"/>
        <v>0</v>
      </c>
      <c r="AN113" s="36">
        <f t="shared" si="25"/>
        <v>0</v>
      </c>
      <c r="AO113" s="36">
        <f t="shared" si="20"/>
        <v>0</v>
      </c>
    </row>
    <row r="114" spans="1:41" s="37" customFormat="1" ht="15.75" customHeight="1" x14ac:dyDescent="0.2">
      <c r="A114" s="42">
        <v>99</v>
      </c>
      <c r="B114" s="21"/>
      <c r="C114" s="22"/>
      <c r="D114" s="22"/>
      <c r="E114" s="17"/>
      <c r="F114" s="22"/>
      <c r="G114" s="22"/>
      <c r="H114" s="22"/>
      <c r="I114" s="18"/>
      <c r="J114" s="23"/>
      <c r="K114" s="17" t="s">
        <v>192</v>
      </c>
      <c r="L114" s="39"/>
      <c r="M114" s="25"/>
      <c r="N114" s="22"/>
      <c r="O114" s="22"/>
      <c r="P114" s="26"/>
      <c r="Q114" s="23"/>
      <c r="R114" s="21"/>
      <c r="S114" s="22"/>
      <c r="T114" s="22"/>
      <c r="U114" s="26"/>
      <c r="V114" s="24"/>
      <c r="W114" s="25"/>
      <c r="X114" s="22"/>
      <c r="Y114" s="22"/>
      <c r="Z114" s="26"/>
      <c r="AA114" s="23"/>
      <c r="AB114" s="60" t="str">
        <f t="shared" si="21"/>
        <v/>
      </c>
      <c r="AC114" s="60" t="str">
        <f t="shared" si="22"/>
        <v/>
      </c>
      <c r="AD114" s="9"/>
      <c r="AE114" s="10"/>
      <c r="AF114" s="11"/>
      <c r="AG114" s="10"/>
      <c r="AH114" s="102" t="str">
        <f t="shared" si="19"/>
        <v/>
      </c>
      <c r="AI114" s="36"/>
      <c r="AJ114" s="36"/>
      <c r="AK114" s="36"/>
      <c r="AL114" s="36">
        <f t="shared" si="23"/>
        <v>0</v>
      </c>
      <c r="AM114" s="36">
        <f t="shared" si="24"/>
        <v>0</v>
      </c>
      <c r="AN114" s="36">
        <f t="shared" si="25"/>
        <v>0</v>
      </c>
      <c r="AO114" s="36">
        <f t="shared" si="20"/>
        <v>0</v>
      </c>
    </row>
    <row r="115" spans="1:41" s="37" customFormat="1" ht="15.75" customHeight="1" x14ac:dyDescent="0.2">
      <c r="A115" s="42">
        <v>100</v>
      </c>
      <c r="B115" s="21"/>
      <c r="C115" s="22"/>
      <c r="D115" s="22"/>
      <c r="E115" s="17"/>
      <c r="F115" s="22"/>
      <c r="G115" s="22"/>
      <c r="H115" s="22"/>
      <c r="I115" s="18"/>
      <c r="J115" s="23"/>
      <c r="K115" s="17" t="s">
        <v>192</v>
      </c>
      <c r="L115" s="39"/>
      <c r="M115" s="25"/>
      <c r="N115" s="22"/>
      <c r="O115" s="22"/>
      <c r="P115" s="26"/>
      <c r="Q115" s="23"/>
      <c r="R115" s="21"/>
      <c r="S115" s="22"/>
      <c r="T115" s="22"/>
      <c r="U115" s="26"/>
      <c r="V115" s="24"/>
      <c r="W115" s="25"/>
      <c r="X115" s="22"/>
      <c r="Y115" s="22"/>
      <c r="Z115" s="26"/>
      <c r="AA115" s="23"/>
      <c r="AB115" s="60" t="str">
        <f t="shared" si="21"/>
        <v/>
      </c>
      <c r="AC115" s="60" t="str">
        <f t="shared" si="22"/>
        <v/>
      </c>
      <c r="AD115" s="9"/>
      <c r="AE115" s="10"/>
      <c r="AF115" s="11"/>
      <c r="AG115" s="10"/>
      <c r="AH115" s="102" t="str">
        <f t="shared" si="19"/>
        <v/>
      </c>
      <c r="AI115" s="36"/>
      <c r="AJ115" s="36"/>
      <c r="AK115" s="36"/>
      <c r="AL115" s="36">
        <f t="shared" si="23"/>
        <v>0</v>
      </c>
      <c r="AM115" s="36">
        <f t="shared" si="24"/>
        <v>0</v>
      </c>
      <c r="AN115" s="36">
        <f t="shared" si="25"/>
        <v>0</v>
      </c>
      <c r="AO115" s="36">
        <f t="shared" si="20"/>
        <v>0</v>
      </c>
    </row>
    <row r="116" spans="1:41" s="37" customFormat="1" ht="15.75" customHeight="1" x14ac:dyDescent="0.2">
      <c r="A116" s="42">
        <v>101</v>
      </c>
      <c r="B116" s="21"/>
      <c r="C116" s="22"/>
      <c r="D116" s="22"/>
      <c r="E116" s="17"/>
      <c r="F116" s="22"/>
      <c r="G116" s="22"/>
      <c r="H116" s="22"/>
      <c r="I116" s="18"/>
      <c r="J116" s="23"/>
      <c r="K116" s="17" t="s">
        <v>192</v>
      </c>
      <c r="L116" s="39"/>
      <c r="M116" s="25"/>
      <c r="N116" s="22"/>
      <c r="O116" s="22"/>
      <c r="P116" s="26"/>
      <c r="Q116" s="23"/>
      <c r="R116" s="21"/>
      <c r="S116" s="22"/>
      <c r="T116" s="22"/>
      <c r="U116" s="26"/>
      <c r="V116" s="24"/>
      <c r="W116" s="25"/>
      <c r="X116" s="22"/>
      <c r="Y116" s="22"/>
      <c r="Z116" s="26"/>
      <c r="AA116" s="23"/>
      <c r="AB116" s="60" t="str">
        <f t="shared" si="21"/>
        <v/>
      </c>
      <c r="AC116" s="60" t="str">
        <f t="shared" si="22"/>
        <v/>
      </c>
      <c r="AD116" s="9"/>
      <c r="AE116" s="10"/>
      <c r="AF116" s="11"/>
      <c r="AG116" s="10"/>
      <c r="AH116" s="102" t="str">
        <f t="shared" si="19"/>
        <v/>
      </c>
      <c r="AI116" s="36"/>
      <c r="AJ116" s="36"/>
      <c r="AK116" s="36"/>
      <c r="AL116" s="36">
        <f t="shared" si="23"/>
        <v>0</v>
      </c>
      <c r="AM116" s="36">
        <f t="shared" si="24"/>
        <v>0</v>
      </c>
      <c r="AN116" s="36">
        <f t="shared" si="25"/>
        <v>0</v>
      </c>
      <c r="AO116" s="36">
        <f t="shared" si="20"/>
        <v>0</v>
      </c>
    </row>
    <row r="117" spans="1:41" s="37" customFormat="1" ht="15.75" customHeight="1" x14ac:dyDescent="0.2">
      <c r="A117" s="42">
        <v>102</v>
      </c>
      <c r="B117" s="21"/>
      <c r="C117" s="22"/>
      <c r="D117" s="22"/>
      <c r="E117" s="17"/>
      <c r="F117" s="22"/>
      <c r="G117" s="22"/>
      <c r="H117" s="22"/>
      <c r="I117" s="18"/>
      <c r="J117" s="23"/>
      <c r="K117" s="17" t="s">
        <v>192</v>
      </c>
      <c r="L117" s="39"/>
      <c r="M117" s="25"/>
      <c r="N117" s="22"/>
      <c r="O117" s="22"/>
      <c r="P117" s="26"/>
      <c r="Q117" s="23"/>
      <c r="R117" s="21"/>
      <c r="S117" s="22"/>
      <c r="T117" s="22"/>
      <c r="U117" s="26"/>
      <c r="V117" s="24"/>
      <c r="W117" s="25"/>
      <c r="X117" s="22"/>
      <c r="Y117" s="22"/>
      <c r="Z117" s="26"/>
      <c r="AA117" s="23"/>
      <c r="AB117" s="60" t="str">
        <f t="shared" si="21"/>
        <v/>
      </c>
      <c r="AC117" s="60" t="str">
        <f t="shared" si="22"/>
        <v/>
      </c>
      <c r="AD117" s="9"/>
      <c r="AE117" s="10"/>
      <c r="AF117" s="11"/>
      <c r="AG117" s="10"/>
      <c r="AH117" s="102" t="str">
        <f t="shared" si="19"/>
        <v/>
      </c>
      <c r="AI117" s="36"/>
      <c r="AJ117" s="36"/>
      <c r="AK117" s="36"/>
      <c r="AL117" s="36">
        <f t="shared" si="23"/>
        <v>0</v>
      </c>
      <c r="AM117" s="36">
        <f t="shared" si="24"/>
        <v>0</v>
      </c>
      <c r="AN117" s="36">
        <f t="shared" si="25"/>
        <v>0</v>
      </c>
      <c r="AO117" s="36">
        <f t="shared" si="20"/>
        <v>0</v>
      </c>
    </row>
    <row r="118" spans="1:41" s="37" customFormat="1" ht="15.75" customHeight="1" x14ac:dyDescent="0.2">
      <c r="A118" s="42">
        <v>103</v>
      </c>
      <c r="B118" s="21"/>
      <c r="C118" s="22"/>
      <c r="D118" s="22"/>
      <c r="E118" s="17"/>
      <c r="F118" s="22"/>
      <c r="G118" s="22"/>
      <c r="H118" s="22"/>
      <c r="I118" s="18"/>
      <c r="J118" s="23"/>
      <c r="K118" s="17" t="s">
        <v>192</v>
      </c>
      <c r="L118" s="39"/>
      <c r="M118" s="25"/>
      <c r="N118" s="22"/>
      <c r="O118" s="22"/>
      <c r="P118" s="26"/>
      <c r="Q118" s="23"/>
      <c r="R118" s="21"/>
      <c r="S118" s="22"/>
      <c r="T118" s="22"/>
      <c r="U118" s="26"/>
      <c r="V118" s="24"/>
      <c r="W118" s="25"/>
      <c r="X118" s="22"/>
      <c r="Y118" s="22"/>
      <c r="Z118" s="26"/>
      <c r="AA118" s="23"/>
      <c r="AB118" s="60" t="str">
        <f t="shared" si="21"/>
        <v/>
      </c>
      <c r="AC118" s="60" t="str">
        <f t="shared" si="22"/>
        <v/>
      </c>
      <c r="AD118" s="9"/>
      <c r="AE118" s="10"/>
      <c r="AF118" s="11"/>
      <c r="AG118" s="10"/>
      <c r="AH118" s="102" t="str">
        <f t="shared" si="19"/>
        <v/>
      </c>
      <c r="AI118" s="36"/>
      <c r="AJ118" s="36"/>
      <c r="AK118" s="36"/>
      <c r="AL118" s="36">
        <f t="shared" si="23"/>
        <v>0</v>
      </c>
      <c r="AM118" s="36">
        <f t="shared" si="24"/>
        <v>0</v>
      </c>
      <c r="AN118" s="36">
        <f t="shared" si="25"/>
        <v>0</v>
      </c>
      <c r="AO118" s="36">
        <f t="shared" si="20"/>
        <v>0</v>
      </c>
    </row>
    <row r="119" spans="1:41" s="37" customFormat="1" ht="15.75" customHeight="1" x14ac:dyDescent="0.2">
      <c r="A119" s="42">
        <v>104</v>
      </c>
      <c r="B119" s="21"/>
      <c r="C119" s="22"/>
      <c r="D119" s="22"/>
      <c r="E119" s="17"/>
      <c r="F119" s="22"/>
      <c r="G119" s="22"/>
      <c r="H119" s="22"/>
      <c r="I119" s="18"/>
      <c r="J119" s="23"/>
      <c r="K119" s="17" t="s">
        <v>192</v>
      </c>
      <c r="L119" s="39"/>
      <c r="M119" s="25"/>
      <c r="N119" s="22"/>
      <c r="O119" s="22"/>
      <c r="P119" s="26"/>
      <c r="Q119" s="23"/>
      <c r="R119" s="21"/>
      <c r="S119" s="22"/>
      <c r="T119" s="22"/>
      <c r="U119" s="26"/>
      <c r="V119" s="24"/>
      <c r="W119" s="25"/>
      <c r="X119" s="22"/>
      <c r="Y119" s="22"/>
      <c r="Z119" s="26"/>
      <c r="AA119" s="23"/>
      <c r="AB119" s="60" t="str">
        <f t="shared" si="21"/>
        <v/>
      </c>
      <c r="AC119" s="60" t="str">
        <f t="shared" si="22"/>
        <v/>
      </c>
      <c r="AD119" s="9"/>
      <c r="AE119" s="10"/>
      <c r="AF119" s="11"/>
      <c r="AG119" s="10"/>
      <c r="AH119" s="102" t="str">
        <f t="shared" si="19"/>
        <v/>
      </c>
      <c r="AI119" s="36"/>
      <c r="AJ119" s="36"/>
      <c r="AK119" s="36"/>
      <c r="AL119" s="36">
        <f t="shared" si="23"/>
        <v>0</v>
      </c>
      <c r="AM119" s="36">
        <f t="shared" si="24"/>
        <v>0</v>
      </c>
      <c r="AN119" s="36">
        <f t="shared" si="25"/>
        <v>0</v>
      </c>
      <c r="AO119" s="36">
        <f t="shared" si="20"/>
        <v>0</v>
      </c>
    </row>
    <row r="120" spans="1:41" s="37" customFormat="1" ht="15.75" customHeight="1" x14ac:dyDescent="0.2">
      <c r="A120" s="42">
        <v>105</v>
      </c>
      <c r="B120" s="21"/>
      <c r="C120" s="22"/>
      <c r="D120" s="22"/>
      <c r="E120" s="17"/>
      <c r="F120" s="22"/>
      <c r="G120" s="22"/>
      <c r="H120" s="22"/>
      <c r="I120" s="18"/>
      <c r="J120" s="23"/>
      <c r="K120" s="17" t="s">
        <v>192</v>
      </c>
      <c r="L120" s="39"/>
      <c r="M120" s="25"/>
      <c r="N120" s="22"/>
      <c r="O120" s="22"/>
      <c r="P120" s="26"/>
      <c r="Q120" s="23"/>
      <c r="R120" s="21"/>
      <c r="S120" s="22"/>
      <c r="T120" s="22"/>
      <c r="U120" s="26"/>
      <c r="V120" s="24"/>
      <c r="W120" s="25"/>
      <c r="X120" s="22"/>
      <c r="Y120" s="22"/>
      <c r="Z120" s="26"/>
      <c r="AA120" s="23"/>
      <c r="AB120" s="60" t="str">
        <f t="shared" si="21"/>
        <v/>
      </c>
      <c r="AC120" s="60" t="str">
        <f t="shared" si="22"/>
        <v/>
      </c>
      <c r="AD120" s="9"/>
      <c r="AE120" s="10"/>
      <c r="AF120" s="11"/>
      <c r="AG120" s="10"/>
      <c r="AH120" s="102" t="str">
        <f t="shared" si="19"/>
        <v/>
      </c>
      <c r="AI120" s="36"/>
      <c r="AJ120" s="36"/>
      <c r="AK120" s="36"/>
      <c r="AL120" s="36">
        <f t="shared" si="23"/>
        <v>0</v>
      </c>
      <c r="AM120" s="36">
        <f t="shared" si="24"/>
        <v>0</v>
      </c>
      <c r="AN120" s="36">
        <f t="shared" si="25"/>
        <v>0</v>
      </c>
      <c r="AO120" s="36">
        <f t="shared" si="20"/>
        <v>0</v>
      </c>
    </row>
    <row r="121" spans="1:41" s="37" customFormat="1" ht="15.75" customHeight="1" x14ac:dyDescent="0.2">
      <c r="A121" s="42">
        <v>106</v>
      </c>
      <c r="B121" s="21"/>
      <c r="C121" s="22"/>
      <c r="D121" s="22"/>
      <c r="E121" s="17"/>
      <c r="F121" s="22"/>
      <c r="G121" s="22"/>
      <c r="H121" s="22"/>
      <c r="I121" s="18"/>
      <c r="J121" s="23"/>
      <c r="K121" s="17" t="s">
        <v>192</v>
      </c>
      <c r="L121" s="39"/>
      <c r="M121" s="25"/>
      <c r="N121" s="22"/>
      <c r="O121" s="22"/>
      <c r="P121" s="26"/>
      <c r="Q121" s="23"/>
      <c r="R121" s="21"/>
      <c r="S121" s="22"/>
      <c r="T121" s="22"/>
      <c r="U121" s="26"/>
      <c r="V121" s="24"/>
      <c r="W121" s="25"/>
      <c r="X121" s="22"/>
      <c r="Y121" s="22"/>
      <c r="Z121" s="26"/>
      <c r="AA121" s="23"/>
      <c r="AB121" s="60" t="str">
        <f t="shared" si="21"/>
        <v/>
      </c>
      <c r="AC121" s="60" t="str">
        <f t="shared" si="22"/>
        <v/>
      </c>
      <c r="AD121" s="9"/>
      <c r="AE121" s="10"/>
      <c r="AF121" s="11"/>
      <c r="AG121" s="10"/>
      <c r="AH121" s="102" t="str">
        <f t="shared" si="19"/>
        <v/>
      </c>
      <c r="AI121" s="36"/>
      <c r="AJ121" s="36"/>
      <c r="AK121" s="36"/>
      <c r="AL121" s="36">
        <f t="shared" si="23"/>
        <v>0</v>
      </c>
      <c r="AM121" s="36">
        <f t="shared" si="24"/>
        <v>0</v>
      </c>
      <c r="AN121" s="36">
        <f t="shared" si="25"/>
        <v>0</v>
      </c>
      <c r="AO121" s="36">
        <f t="shared" si="20"/>
        <v>0</v>
      </c>
    </row>
    <row r="122" spans="1:41" s="37" customFormat="1" ht="15.75" customHeight="1" x14ac:dyDescent="0.2">
      <c r="A122" s="42">
        <v>107</v>
      </c>
      <c r="B122" s="21"/>
      <c r="C122" s="22"/>
      <c r="D122" s="22"/>
      <c r="E122" s="17"/>
      <c r="F122" s="22"/>
      <c r="G122" s="22"/>
      <c r="H122" s="22"/>
      <c r="I122" s="18"/>
      <c r="J122" s="23"/>
      <c r="K122" s="17" t="s">
        <v>192</v>
      </c>
      <c r="L122" s="39"/>
      <c r="M122" s="25"/>
      <c r="N122" s="22"/>
      <c r="O122" s="22"/>
      <c r="P122" s="26"/>
      <c r="Q122" s="23"/>
      <c r="R122" s="21"/>
      <c r="S122" s="22"/>
      <c r="T122" s="22"/>
      <c r="U122" s="26"/>
      <c r="V122" s="24"/>
      <c r="W122" s="25"/>
      <c r="X122" s="22"/>
      <c r="Y122" s="22"/>
      <c r="Z122" s="26"/>
      <c r="AA122" s="23"/>
      <c r="AB122" s="60" t="str">
        <f t="shared" si="21"/>
        <v/>
      </c>
      <c r="AC122" s="60" t="str">
        <f t="shared" si="22"/>
        <v/>
      </c>
      <c r="AD122" s="9"/>
      <c r="AE122" s="10"/>
      <c r="AF122" s="11"/>
      <c r="AG122" s="10"/>
      <c r="AH122" s="102" t="str">
        <f t="shared" si="19"/>
        <v/>
      </c>
      <c r="AI122" s="36"/>
      <c r="AJ122" s="36"/>
      <c r="AK122" s="36"/>
      <c r="AL122" s="36">
        <f t="shared" si="23"/>
        <v>0</v>
      </c>
      <c r="AM122" s="36">
        <f t="shared" si="24"/>
        <v>0</v>
      </c>
      <c r="AN122" s="36">
        <f t="shared" si="25"/>
        <v>0</v>
      </c>
      <c r="AO122" s="36">
        <f t="shared" si="20"/>
        <v>0</v>
      </c>
    </row>
    <row r="123" spans="1:41" s="37" customFormat="1" ht="15.75" customHeight="1" x14ac:dyDescent="0.2">
      <c r="A123" s="42">
        <v>108</v>
      </c>
      <c r="B123" s="21"/>
      <c r="C123" s="22"/>
      <c r="D123" s="22"/>
      <c r="E123" s="17"/>
      <c r="F123" s="22"/>
      <c r="G123" s="22"/>
      <c r="H123" s="22"/>
      <c r="I123" s="18"/>
      <c r="J123" s="23"/>
      <c r="K123" s="17" t="s">
        <v>192</v>
      </c>
      <c r="L123" s="39"/>
      <c r="M123" s="25"/>
      <c r="N123" s="22"/>
      <c r="O123" s="22"/>
      <c r="P123" s="26"/>
      <c r="Q123" s="23"/>
      <c r="R123" s="21"/>
      <c r="S123" s="22"/>
      <c r="T123" s="22"/>
      <c r="U123" s="26"/>
      <c r="V123" s="24"/>
      <c r="W123" s="25"/>
      <c r="X123" s="22"/>
      <c r="Y123" s="22"/>
      <c r="Z123" s="26"/>
      <c r="AA123" s="23"/>
      <c r="AB123" s="60" t="str">
        <f t="shared" si="21"/>
        <v/>
      </c>
      <c r="AC123" s="60" t="str">
        <f t="shared" si="22"/>
        <v/>
      </c>
      <c r="AD123" s="9"/>
      <c r="AE123" s="10"/>
      <c r="AF123" s="11"/>
      <c r="AG123" s="10"/>
      <c r="AH123" s="102" t="str">
        <f t="shared" si="19"/>
        <v/>
      </c>
      <c r="AI123" s="36"/>
      <c r="AJ123" s="36"/>
      <c r="AK123" s="36"/>
      <c r="AL123" s="36">
        <f t="shared" si="23"/>
        <v>0</v>
      </c>
      <c r="AM123" s="36">
        <f t="shared" si="24"/>
        <v>0</v>
      </c>
      <c r="AN123" s="36">
        <f t="shared" si="25"/>
        <v>0</v>
      </c>
      <c r="AO123" s="36">
        <f t="shared" si="20"/>
        <v>0</v>
      </c>
    </row>
    <row r="124" spans="1:41" s="37" customFormat="1" ht="15.75" customHeight="1" x14ac:dyDescent="0.2">
      <c r="A124" s="42">
        <v>109</v>
      </c>
      <c r="B124" s="21"/>
      <c r="C124" s="22"/>
      <c r="D124" s="22"/>
      <c r="E124" s="17"/>
      <c r="F124" s="22"/>
      <c r="G124" s="22"/>
      <c r="H124" s="22"/>
      <c r="I124" s="18"/>
      <c r="J124" s="23"/>
      <c r="K124" s="17" t="s">
        <v>192</v>
      </c>
      <c r="L124" s="39"/>
      <c r="M124" s="25"/>
      <c r="N124" s="22"/>
      <c r="O124" s="22"/>
      <c r="P124" s="26"/>
      <c r="Q124" s="23"/>
      <c r="R124" s="21"/>
      <c r="S124" s="22"/>
      <c r="T124" s="22"/>
      <c r="U124" s="26"/>
      <c r="V124" s="24"/>
      <c r="W124" s="25"/>
      <c r="X124" s="22"/>
      <c r="Y124" s="22"/>
      <c r="Z124" s="26"/>
      <c r="AA124" s="23"/>
      <c r="AB124" s="60" t="str">
        <f t="shared" si="21"/>
        <v/>
      </c>
      <c r="AC124" s="60" t="str">
        <f t="shared" si="22"/>
        <v/>
      </c>
      <c r="AD124" s="9"/>
      <c r="AE124" s="10"/>
      <c r="AF124" s="11"/>
      <c r="AG124" s="10"/>
      <c r="AH124" s="102" t="str">
        <f t="shared" si="19"/>
        <v/>
      </c>
      <c r="AI124" s="36"/>
      <c r="AJ124" s="36"/>
      <c r="AK124" s="36"/>
      <c r="AL124" s="36">
        <f t="shared" si="23"/>
        <v>0</v>
      </c>
      <c r="AM124" s="36">
        <f t="shared" si="24"/>
        <v>0</v>
      </c>
      <c r="AN124" s="36">
        <f t="shared" si="25"/>
        <v>0</v>
      </c>
      <c r="AO124" s="36">
        <f t="shared" si="20"/>
        <v>0</v>
      </c>
    </row>
    <row r="125" spans="1:41" s="37" customFormat="1" ht="15.75" customHeight="1" x14ac:dyDescent="0.2">
      <c r="A125" s="42">
        <v>110</v>
      </c>
      <c r="B125" s="21"/>
      <c r="C125" s="22"/>
      <c r="D125" s="22"/>
      <c r="E125" s="17"/>
      <c r="F125" s="22"/>
      <c r="G125" s="22"/>
      <c r="H125" s="22"/>
      <c r="I125" s="18"/>
      <c r="J125" s="23"/>
      <c r="K125" s="17" t="s">
        <v>192</v>
      </c>
      <c r="L125" s="39"/>
      <c r="M125" s="25"/>
      <c r="N125" s="22"/>
      <c r="O125" s="22"/>
      <c r="P125" s="26"/>
      <c r="Q125" s="23"/>
      <c r="R125" s="21"/>
      <c r="S125" s="22"/>
      <c r="T125" s="22"/>
      <c r="U125" s="26"/>
      <c r="V125" s="24"/>
      <c r="W125" s="25"/>
      <c r="X125" s="22"/>
      <c r="Y125" s="22"/>
      <c r="Z125" s="26"/>
      <c r="AA125" s="23"/>
      <c r="AB125" s="60" t="str">
        <f t="shared" si="21"/>
        <v/>
      </c>
      <c r="AC125" s="60" t="str">
        <f t="shared" si="22"/>
        <v/>
      </c>
      <c r="AD125" s="9"/>
      <c r="AE125" s="10"/>
      <c r="AF125" s="11"/>
      <c r="AG125" s="10"/>
      <c r="AH125" s="102" t="str">
        <f t="shared" si="19"/>
        <v/>
      </c>
      <c r="AI125" s="36"/>
      <c r="AJ125" s="36"/>
      <c r="AK125" s="36"/>
      <c r="AL125" s="36">
        <f t="shared" si="23"/>
        <v>0</v>
      </c>
      <c r="AM125" s="36">
        <f t="shared" si="24"/>
        <v>0</v>
      </c>
      <c r="AN125" s="36">
        <f t="shared" si="25"/>
        <v>0</v>
      </c>
      <c r="AO125" s="36">
        <f t="shared" si="20"/>
        <v>0</v>
      </c>
    </row>
    <row r="126" spans="1:41" s="37" customFormat="1" ht="15.75" customHeight="1" x14ac:dyDescent="0.2">
      <c r="A126" s="42">
        <v>111</v>
      </c>
      <c r="B126" s="21"/>
      <c r="C126" s="22"/>
      <c r="D126" s="22"/>
      <c r="E126" s="17"/>
      <c r="F126" s="22"/>
      <c r="G126" s="22"/>
      <c r="H126" s="22"/>
      <c r="I126" s="18"/>
      <c r="J126" s="23"/>
      <c r="K126" s="17" t="s">
        <v>192</v>
      </c>
      <c r="L126" s="39"/>
      <c r="M126" s="25"/>
      <c r="N126" s="22"/>
      <c r="O126" s="22"/>
      <c r="P126" s="26"/>
      <c r="Q126" s="23"/>
      <c r="R126" s="21"/>
      <c r="S126" s="22"/>
      <c r="T126" s="22"/>
      <c r="U126" s="26"/>
      <c r="V126" s="24"/>
      <c r="W126" s="25"/>
      <c r="X126" s="22"/>
      <c r="Y126" s="22"/>
      <c r="Z126" s="26"/>
      <c r="AA126" s="23"/>
      <c r="AB126" s="60" t="str">
        <f t="shared" si="21"/>
        <v/>
      </c>
      <c r="AC126" s="60" t="str">
        <f t="shared" si="22"/>
        <v/>
      </c>
      <c r="AD126" s="9"/>
      <c r="AE126" s="10"/>
      <c r="AF126" s="11"/>
      <c r="AG126" s="10"/>
      <c r="AH126" s="102" t="str">
        <f t="shared" si="19"/>
        <v/>
      </c>
      <c r="AI126" s="36"/>
      <c r="AJ126" s="36"/>
      <c r="AK126" s="36"/>
      <c r="AL126" s="36">
        <f t="shared" si="23"/>
        <v>0</v>
      </c>
      <c r="AM126" s="36">
        <f t="shared" si="24"/>
        <v>0</v>
      </c>
      <c r="AN126" s="36">
        <f t="shared" si="25"/>
        <v>0</v>
      </c>
      <c r="AO126" s="36">
        <f t="shared" si="20"/>
        <v>0</v>
      </c>
    </row>
    <row r="127" spans="1:41" s="37" customFormat="1" ht="15.75" customHeight="1" x14ac:dyDescent="0.2">
      <c r="A127" s="42">
        <v>112</v>
      </c>
      <c r="B127" s="21"/>
      <c r="C127" s="22"/>
      <c r="D127" s="22"/>
      <c r="E127" s="17"/>
      <c r="F127" s="22"/>
      <c r="G127" s="22"/>
      <c r="H127" s="22"/>
      <c r="I127" s="18"/>
      <c r="J127" s="23"/>
      <c r="K127" s="17" t="s">
        <v>192</v>
      </c>
      <c r="L127" s="39"/>
      <c r="M127" s="25"/>
      <c r="N127" s="22"/>
      <c r="O127" s="22"/>
      <c r="P127" s="26"/>
      <c r="Q127" s="23"/>
      <c r="R127" s="21"/>
      <c r="S127" s="22"/>
      <c r="T127" s="22"/>
      <c r="U127" s="26"/>
      <c r="V127" s="24"/>
      <c r="W127" s="25"/>
      <c r="X127" s="22"/>
      <c r="Y127" s="22"/>
      <c r="Z127" s="26"/>
      <c r="AA127" s="23"/>
      <c r="AB127" s="60" t="str">
        <f t="shared" si="21"/>
        <v/>
      </c>
      <c r="AC127" s="60" t="str">
        <f t="shared" si="22"/>
        <v/>
      </c>
      <c r="AD127" s="9"/>
      <c r="AE127" s="10"/>
      <c r="AF127" s="11"/>
      <c r="AG127" s="10"/>
      <c r="AH127" s="102" t="str">
        <f t="shared" si="19"/>
        <v/>
      </c>
      <c r="AI127" s="36"/>
      <c r="AJ127" s="36"/>
      <c r="AK127" s="36"/>
      <c r="AL127" s="36">
        <f t="shared" si="23"/>
        <v>0</v>
      </c>
      <c r="AM127" s="36">
        <f t="shared" si="24"/>
        <v>0</v>
      </c>
      <c r="AN127" s="36">
        <f t="shared" si="25"/>
        <v>0</v>
      </c>
      <c r="AO127" s="36">
        <f t="shared" si="20"/>
        <v>0</v>
      </c>
    </row>
    <row r="128" spans="1:41" s="37" customFormat="1" ht="15.75" customHeight="1" x14ac:dyDescent="0.2">
      <c r="A128" s="42">
        <v>113</v>
      </c>
      <c r="B128" s="21"/>
      <c r="C128" s="22"/>
      <c r="D128" s="22"/>
      <c r="E128" s="17"/>
      <c r="F128" s="22"/>
      <c r="G128" s="22"/>
      <c r="H128" s="22"/>
      <c r="I128" s="18"/>
      <c r="J128" s="23"/>
      <c r="K128" s="17" t="s">
        <v>192</v>
      </c>
      <c r="L128" s="39"/>
      <c r="M128" s="25"/>
      <c r="N128" s="22"/>
      <c r="O128" s="22"/>
      <c r="P128" s="26"/>
      <c r="Q128" s="23"/>
      <c r="R128" s="21"/>
      <c r="S128" s="22"/>
      <c r="T128" s="22"/>
      <c r="U128" s="26"/>
      <c r="V128" s="24"/>
      <c r="W128" s="25"/>
      <c r="X128" s="22"/>
      <c r="Y128" s="22"/>
      <c r="Z128" s="26"/>
      <c r="AA128" s="23"/>
      <c r="AB128" s="60" t="str">
        <f t="shared" si="21"/>
        <v/>
      </c>
      <c r="AC128" s="60" t="str">
        <f t="shared" si="22"/>
        <v/>
      </c>
      <c r="AD128" s="9"/>
      <c r="AE128" s="10"/>
      <c r="AF128" s="11"/>
      <c r="AG128" s="10"/>
      <c r="AH128" s="102" t="str">
        <f t="shared" si="19"/>
        <v/>
      </c>
      <c r="AI128" s="36"/>
      <c r="AJ128" s="36"/>
      <c r="AK128" s="36"/>
      <c r="AL128" s="36">
        <f t="shared" si="23"/>
        <v>0</v>
      </c>
      <c r="AM128" s="36">
        <f t="shared" si="24"/>
        <v>0</v>
      </c>
      <c r="AN128" s="36">
        <f t="shared" si="25"/>
        <v>0</v>
      </c>
      <c r="AO128" s="36">
        <f t="shared" si="20"/>
        <v>0</v>
      </c>
    </row>
    <row r="129" spans="1:41" s="37" customFormat="1" ht="15.75" customHeight="1" x14ac:dyDescent="0.2">
      <c r="A129" s="42">
        <v>114</v>
      </c>
      <c r="B129" s="21"/>
      <c r="C129" s="22"/>
      <c r="D129" s="22"/>
      <c r="E129" s="17"/>
      <c r="F129" s="22"/>
      <c r="G129" s="22"/>
      <c r="H129" s="22"/>
      <c r="I129" s="18"/>
      <c r="J129" s="23"/>
      <c r="K129" s="17" t="s">
        <v>192</v>
      </c>
      <c r="L129" s="39"/>
      <c r="M129" s="25"/>
      <c r="N129" s="22"/>
      <c r="O129" s="22"/>
      <c r="P129" s="26"/>
      <c r="Q129" s="23"/>
      <c r="R129" s="21"/>
      <c r="S129" s="22"/>
      <c r="T129" s="22"/>
      <c r="U129" s="26"/>
      <c r="V129" s="24"/>
      <c r="W129" s="25"/>
      <c r="X129" s="22"/>
      <c r="Y129" s="22"/>
      <c r="Z129" s="26"/>
      <c r="AA129" s="23"/>
      <c r="AB129" s="60" t="str">
        <f t="shared" si="21"/>
        <v/>
      </c>
      <c r="AC129" s="60" t="str">
        <f t="shared" si="22"/>
        <v/>
      </c>
      <c r="AD129" s="9"/>
      <c r="AE129" s="10"/>
      <c r="AF129" s="11"/>
      <c r="AG129" s="10"/>
      <c r="AH129" s="102" t="str">
        <f t="shared" si="19"/>
        <v/>
      </c>
      <c r="AI129" s="36"/>
      <c r="AJ129" s="36"/>
      <c r="AK129" s="36"/>
      <c r="AL129" s="36">
        <f t="shared" si="23"/>
        <v>0</v>
      </c>
      <c r="AM129" s="36">
        <f t="shared" si="24"/>
        <v>0</v>
      </c>
      <c r="AN129" s="36">
        <f t="shared" si="25"/>
        <v>0</v>
      </c>
      <c r="AO129" s="36">
        <f t="shared" si="20"/>
        <v>0</v>
      </c>
    </row>
    <row r="130" spans="1:41" s="37" customFormat="1" ht="15.75" customHeight="1" x14ac:dyDescent="0.2">
      <c r="A130" s="42">
        <v>115</v>
      </c>
      <c r="B130" s="21"/>
      <c r="C130" s="22"/>
      <c r="D130" s="22"/>
      <c r="E130" s="17"/>
      <c r="F130" s="22"/>
      <c r="G130" s="22"/>
      <c r="H130" s="22"/>
      <c r="I130" s="18"/>
      <c r="J130" s="23"/>
      <c r="K130" s="17" t="s">
        <v>192</v>
      </c>
      <c r="L130" s="39"/>
      <c r="M130" s="25"/>
      <c r="N130" s="22"/>
      <c r="O130" s="22"/>
      <c r="P130" s="26"/>
      <c r="Q130" s="23"/>
      <c r="R130" s="21"/>
      <c r="S130" s="22"/>
      <c r="T130" s="22"/>
      <c r="U130" s="26"/>
      <c r="V130" s="24"/>
      <c r="W130" s="25"/>
      <c r="X130" s="22"/>
      <c r="Y130" s="22"/>
      <c r="Z130" s="26"/>
      <c r="AA130" s="23"/>
      <c r="AB130" s="60" t="str">
        <f t="shared" si="21"/>
        <v/>
      </c>
      <c r="AC130" s="60" t="str">
        <f t="shared" si="22"/>
        <v/>
      </c>
      <c r="AD130" s="9"/>
      <c r="AE130" s="10"/>
      <c r="AF130" s="11"/>
      <c r="AG130" s="10"/>
      <c r="AH130" s="102" t="str">
        <f t="shared" si="19"/>
        <v/>
      </c>
      <c r="AI130" s="36"/>
      <c r="AJ130" s="36"/>
      <c r="AK130" s="36"/>
      <c r="AL130" s="36">
        <f t="shared" si="23"/>
        <v>0</v>
      </c>
      <c r="AM130" s="36">
        <f t="shared" si="24"/>
        <v>0</v>
      </c>
      <c r="AN130" s="36">
        <f t="shared" si="25"/>
        <v>0</v>
      </c>
      <c r="AO130" s="36">
        <f t="shared" si="20"/>
        <v>0</v>
      </c>
    </row>
    <row r="131" spans="1:41" s="37" customFormat="1" ht="15.75" customHeight="1" x14ac:dyDescent="0.2">
      <c r="A131" s="42">
        <v>116</v>
      </c>
      <c r="B131" s="21"/>
      <c r="C131" s="22"/>
      <c r="D131" s="22"/>
      <c r="E131" s="17"/>
      <c r="F131" s="22"/>
      <c r="G131" s="22"/>
      <c r="H131" s="22"/>
      <c r="I131" s="18"/>
      <c r="J131" s="23"/>
      <c r="K131" s="17" t="s">
        <v>192</v>
      </c>
      <c r="L131" s="39"/>
      <c r="M131" s="25"/>
      <c r="N131" s="22"/>
      <c r="O131" s="22"/>
      <c r="P131" s="26"/>
      <c r="Q131" s="23"/>
      <c r="R131" s="21"/>
      <c r="S131" s="22"/>
      <c r="T131" s="22"/>
      <c r="U131" s="26"/>
      <c r="V131" s="24"/>
      <c r="W131" s="25"/>
      <c r="X131" s="22"/>
      <c r="Y131" s="22"/>
      <c r="Z131" s="26"/>
      <c r="AA131" s="23"/>
      <c r="AB131" s="60" t="str">
        <f t="shared" si="21"/>
        <v/>
      </c>
      <c r="AC131" s="60" t="str">
        <f t="shared" si="22"/>
        <v/>
      </c>
      <c r="AD131" s="9"/>
      <c r="AE131" s="10"/>
      <c r="AF131" s="11"/>
      <c r="AG131" s="10"/>
      <c r="AH131" s="102" t="str">
        <f t="shared" si="19"/>
        <v/>
      </c>
      <c r="AI131" s="36"/>
      <c r="AJ131" s="36"/>
      <c r="AK131" s="36"/>
      <c r="AL131" s="36">
        <f t="shared" si="23"/>
        <v>0</v>
      </c>
      <c r="AM131" s="36">
        <f t="shared" si="24"/>
        <v>0</v>
      </c>
      <c r="AN131" s="36">
        <f t="shared" si="25"/>
        <v>0</v>
      </c>
      <c r="AO131" s="36">
        <f t="shared" si="20"/>
        <v>0</v>
      </c>
    </row>
    <row r="132" spans="1:41" s="37" customFormat="1" ht="15.75" customHeight="1" x14ac:dyDescent="0.2">
      <c r="A132" s="42">
        <v>117</v>
      </c>
      <c r="B132" s="21"/>
      <c r="C132" s="22"/>
      <c r="D132" s="22"/>
      <c r="E132" s="17"/>
      <c r="F132" s="22"/>
      <c r="G132" s="22"/>
      <c r="H132" s="22"/>
      <c r="I132" s="18"/>
      <c r="J132" s="23"/>
      <c r="K132" s="17" t="s">
        <v>192</v>
      </c>
      <c r="L132" s="39"/>
      <c r="M132" s="25"/>
      <c r="N132" s="22"/>
      <c r="O132" s="22"/>
      <c r="P132" s="26"/>
      <c r="Q132" s="23"/>
      <c r="R132" s="21"/>
      <c r="S132" s="22"/>
      <c r="T132" s="22"/>
      <c r="U132" s="26"/>
      <c r="V132" s="24"/>
      <c r="W132" s="25"/>
      <c r="X132" s="22"/>
      <c r="Y132" s="22"/>
      <c r="Z132" s="26"/>
      <c r="AA132" s="23"/>
      <c r="AB132" s="60" t="str">
        <f t="shared" si="21"/>
        <v/>
      </c>
      <c r="AC132" s="60" t="str">
        <f t="shared" si="22"/>
        <v/>
      </c>
      <c r="AD132" s="9"/>
      <c r="AE132" s="10"/>
      <c r="AF132" s="11"/>
      <c r="AG132" s="10"/>
      <c r="AH132" s="102" t="str">
        <f t="shared" si="19"/>
        <v/>
      </c>
      <c r="AI132" s="36"/>
      <c r="AJ132" s="36"/>
      <c r="AK132" s="36"/>
      <c r="AL132" s="36">
        <f t="shared" si="23"/>
        <v>0</v>
      </c>
      <c r="AM132" s="36">
        <f t="shared" si="24"/>
        <v>0</v>
      </c>
      <c r="AN132" s="36">
        <f t="shared" si="25"/>
        <v>0</v>
      </c>
      <c r="AO132" s="36">
        <f t="shared" si="20"/>
        <v>0</v>
      </c>
    </row>
    <row r="133" spans="1:41" s="37" customFormat="1" ht="15.75" customHeight="1" x14ac:dyDescent="0.2">
      <c r="A133" s="42">
        <v>118</v>
      </c>
      <c r="B133" s="21"/>
      <c r="C133" s="22"/>
      <c r="D133" s="22"/>
      <c r="E133" s="17"/>
      <c r="F133" s="22"/>
      <c r="G133" s="22"/>
      <c r="H133" s="22"/>
      <c r="I133" s="18"/>
      <c r="J133" s="23"/>
      <c r="K133" s="17" t="s">
        <v>192</v>
      </c>
      <c r="L133" s="39"/>
      <c r="M133" s="25"/>
      <c r="N133" s="22"/>
      <c r="O133" s="22"/>
      <c r="P133" s="26"/>
      <c r="Q133" s="23"/>
      <c r="R133" s="21"/>
      <c r="S133" s="22"/>
      <c r="T133" s="22"/>
      <c r="U133" s="26"/>
      <c r="V133" s="24"/>
      <c r="W133" s="25"/>
      <c r="X133" s="22"/>
      <c r="Y133" s="22"/>
      <c r="Z133" s="26"/>
      <c r="AA133" s="23"/>
      <c r="AB133" s="60" t="str">
        <f t="shared" si="21"/>
        <v/>
      </c>
      <c r="AC133" s="60" t="str">
        <f t="shared" si="22"/>
        <v/>
      </c>
      <c r="AD133" s="9"/>
      <c r="AE133" s="10"/>
      <c r="AF133" s="11"/>
      <c r="AG133" s="10"/>
      <c r="AH133" s="102" t="str">
        <f t="shared" si="19"/>
        <v/>
      </c>
      <c r="AI133" s="36"/>
      <c r="AJ133" s="36"/>
      <c r="AK133" s="36"/>
      <c r="AL133" s="36">
        <f t="shared" si="23"/>
        <v>0</v>
      </c>
      <c r="AM133" s="36">
        <f t="shared" si="24"/>
        <v>0</v>
      </c>
      <c r="AN133" s="36">
        <f t="shared" si="25"/>
        <v>0</v>
      </c>
      <c r="AO133" s="36">
        <f t="shared" si="20"/>
        <v>0</v>
      </c>
    </row>
    <row r="134" spans="1:41" s="37" customFormat="1" ht="15.75" customHeight="1" x14ac:dyDescent="0.2">
      <c r="A134" s="42">
        <v>119</v>
      </c>
      <c r="B134" s="21"/>
      <c r="C134" s="22"/>
      <c r="D134" s="22"/>
      <c r="E134" s="17"/>
      <c r="F134" s="22"/>
      <c r="G134" s="22"/>
      <c r="H134" s="22"/>
      <c r="I134" s="18"/>
      <c r="J134" s="23"/>
      <c r="K134" s="17" t="s">
        <v>192</v>
      </c>
      <c r="L134" s="39"/>
      <c r="M134" s="25"/>
      <c r="N134" s="22"/>
      <c r="O134" s="22"/>
      <c r="P134" s="26"/>
      <c r="Q134" s="23"/>
      <c r="R134" s="21"/>
      <c r="S134" s="22"/>
      <c r="T134" s="22"/>
      <c r="U134" s="26"/>
      <c r="V134" s="24"/>
      <c r="W134" s="25"/>
      <c r="X134" s="22"/>
      <c r="Y134" s="22"/>
      <c r="Z134" s="26"/>
      <c r="AA134" s="23"/>
      <c r="AB134" s="60" t="str">
        <f t="shared" si="21"/>
        <v/>
      </c>
      <c r="AC134" s="60" t="str">
        <f t="shared" si="22"/>
        <v/>
      </c>
      <c r="AD134" s="9"/>
      <c r="AE134" s="10"/>
      <c r="AF134" s="11"/>
      <c r="AG134" s="10"/>
      <c r="AH134" s="102" t="str">
        <f t="shared" si="19"/>
        <v/>
      </c>
      <c r="AI134" s="36"/>
      <c r="AJ134" s="36"/>
      <c r="AK134" s="36"/>
      <c r="AL134" s="36">
        <f t="shared" si="23"/>
        <v>0</v>
      </c>
      <c r="AM134" s="36">
        <f t="shared" si="24"/>
        <v>0</v>
      </c>
      <c r="AN134" s="36">
        <f t="shared" si="25"/>
        <v>0</v>
      </c>
      <c r="AO134" s="36">
        <f t="shared" si="20"/>
        <v>0</v>
      </c>
    </row>
    <row r="135" spans="1:41" s="37" customFormat="1" ht="15.75" customHeight="1" x14ac:dyDescent="0.2">
      <c r="A135" s="43">
        <v>120</v>
      </c>
      <c r="B135" s="27"/>
      <c r="C135" s="28"/>
      <c r="D135" s="28"/>
      <c r="E135" s="28"/>
      <c r="F135" s="28"/>
      <c r="G135" s="28"/>
      <c r="H135" s="28"/>
      <c r="I135" s="31"/>
      <c r="J135" s="29"/>
      <c r="K135" s="28" t="s">
        <v>192</v>
      </c>
      <c r="L135" s="40"/>
      <c r="M135" s="30"/>
      <c r="N135" s="28"/>
      <c r="O135" s="28"/>
      <c r="P135" s="31"/>
      <c r="Q135" s="23"/>
      <c r="R135" s="27"/>
      <c r="S135" s="28"/>
      <c r="T135" s="28"/>
      <c r="U135" s="31"/>
      <c r="V135" s="24"/>
      <c r="W135" s="30"/>
      <c r="X135" s="28"/>
      <c r="Y135" s="28"/>
      <c r="Z135" s="31"/>
      <c r="AA135" s="23"/>
      <c r="AB135" s="61" t="str">
        <f t="shared" si="21"/>
        <v/>
      </c>
      <c r="AC135" s="61" t="str">
        <f t="shared" si="22"/>
        <v/>
      </c>
      <c r="AD135" s="12"/>
      <c r="AE135" s="13"/>
      <c r="AF135" s="14"/>
      <c r="AG135" s="13"/>
      <c r="AH135" s="102" t="str">
        <f t="shared" si="19"/>
        <v/>
      </c>
      <c r="AI135" s="36"/>
      <c r="AJ135" s="36"/>
      <c r="AK135" s="36"/>
      <c r="AL135" s="36">
        <f t="shared" si="23"/>
        <v>0</v>
      </c>
      <c r="AM135" s="36">
        <f t="shared" si="24"/>
        <v>0</v>
      </c>
      <c r="AN135" s="36">
        <f t="shared" si="25"/>
        <v>0</v>
      </c>
      <c r="AO135" s="36">
        <f t="shared" si="20"/>
        <v>0</v>
      </c>
    </row>
    <row r="136" spans="1:41" s="37" customFormat="1" x14ac:dyDescent="0.2">
      <c r="I136"/>
      <c r="J136"/>
      <c r="N136" s="45"/>
      <c r="S136" s="45"/>
      <c r="X136" s="45"/>
      <c r="AB136" s="46"/>
      <c r="AC136" s="46"/>
      <c r="AD136" s="46"/>
      <c r="AE136" s="46"/>
      <c r="AF136" s="46"/>
    </row>
    <row r="137" spans="1:41" x14ac:dyDescent="0.2">
      <c r="K137" t="str">
        <f>IF(Sheet2!F1="","",Sheet2!F1)</f>
        <v/>
      </c>
      <c r="AG137"/>
      <c r="AH137"/>
      <c r="AI137"/>
      <c r="AJ137"/>
      <c r="AK137"/>
      <c r="AL137"/>
      <c r="AM137"/>
      <c r="AN137"/>
      <c r="AO137"/>
    </row>
    <row r="138" spans="1:41" x14ac:dyDescent="0.2">
      <c r="B138" t="str">
        <f>IF(Sheet2!A2="","",Sheet2!A2)</f>
        <v>100ｍ</v>
      </c>
      <c r="C138">
        <v>1</v>
      </c>
      <c r="D138" t="s">
        <v>17</v>
      </c>
      <c r="E138" t="s">
        <v>19</v>
      </c>
      <c r="F138" t="s">
        <v>123</v>
      </c>
      <c r="G138" t="s">
        <v>124</v>
      </c>
      <c r="H138" t="s">
        <v>125</v>
      </c>
      <c r="J138">
        <v>0</v>
      </c>
      <c r="K138" t="str">
        <f>IF(Sheet2!F2="","",Sheet2!F2)</f>
        <v>兵庫</v>
      </c>
      <c r="L138">
        <v>1</v>
      </c>
      <c r="M138" s="5" t="str">
        <f>IF(Sheet2!I3="","",Sheet2!I3)</f>
        <v>09</v>
      </c>
      <c r="R138" t="str">
        <f>IF(Sheet2!M1="","",Sheet2!M1)</f>
        <v>選択して下さい（50音順）</v>
      </c>
      <c r="AG138"/>
      <c r="AH138"/>
      <c r="AI138"/>
      <c r="AJ138"/>
      <c r="AK138"/>
      <c r="AL138"/>
      <c r="AM138"/>
      <c r="AN138"/>
      <c r="AO138"/>
    </row>
    <row r="139" spans="1:41" x14ac:dyDescent="0.2">
      <c r="B139" t="str">
        <f>IF(Sheet2!A3="","",Sheet2!A3)</f>
        <v>200ｍ</v>
      </c>
      <c r="C139">
        <v>2</v>
      </c>
      <c r="D139" t="s">
        <v>18</v>
      </c>
      <c r="E139" t="s">
        <v>203</v>
      </c>
      <c r="J139">
        <v>1</v>
      </c>
      <c r="K139" t="str">
        <f>IF(Sheet2!F3="","",Sheet2!F3)</f>
        <v/>
      </c>
      <c r="L139">
        <v>2</v>
      </c>
      <c r="M139" s="5" t="str">
        <f>IF(Sheet2!I4="","",Sheet2!I4)</f>
        <v>08</v>
      </c>
      <c r="R139" t="str">
        <f>IF(Sheet2!M2="","",Sheet2!M2)</f>
        <v/>
      </c>
      <c r="AG139"/>
      <c r="AH139"/>
      <c r="AI139"/>
      <c r="AJ139"/>
      <c r="AK139"/>
      <c r="AL139"/>
      <c r="AM139"/>
      <c r="AN139"/>
      <c r="AO139"/>
    </row>
    <row r="140" spans="1:41" x14ac:dyDescent="0.2">
      <c r="B140" t="str">
        <f>IF(Sheet2!A4="","",Sheet2!A4)</f>
        <v>400ｍ</v>
      </c>
      <c r="C140">
        <v>3</v>
      </c>
      <c r="E140" t="s">
        <v>204</v>
      </c>
      <c r="H140" t="s">
        <v>126</v>
      </c>
      <c r="J140">
        <v>2</v>
      </c>
      <c r="K140" t="str">
        <f>IF(Sheet2!F4="","",Sheet2!F4)</f>
        <v>滋賀</v>
      </c>
      <c r="L140">
        <v>3</v>
      </c>
      <c r="M140" s="5" t="str">
        <f>IF(Sheet2!I5="","",Sheet2!I5)</f>
        <v>07</v>
      </c>
      <c r="R140" t="str">
        <f>IF(Sheet2!M3="","",Sheet2!M3)</f>
        <v>492051　青学大</v>
      </c>
      <c r="AG140"/>
      <c r="AH140"/>
      <c r="AI140"/>
      <c r="AJ140"/>
      <c r="AK140"/>
      <c r="AL140"/>
      <c r="AM140"/>
      <c r="AN140"/>
      <c r="AO140"/>
    </row>
    <row r="141" spans="1:41" x14ac:dyDescent="0.2">
      <c r="B141" t="str">
        <f>IF(Sheet2!A5="","",Sheet2!A5)</f>
        <v>800ｍ</v>
      </c>
      <c r="C141">
        <v>4</v>
      </c>
      <c r="J141">
        <v>3</v>
      </c>
      <c r="K141" t="str">
        <f>IF(Sheet2!F5="","",Sheet2!F5)</f>
        <v>京都</v>
      </c>
      <c r="L141">
        <v>4</v>
      </c>
      <c r="M141" s="5" t="str">
        <f>IF(Sheet2!I6="","",Sheet2!I6)</f>
        <v>06</v>
      </c>
      <c r="R141" t="str">
        <f>IF(Sheet2!M4="","",Sheet2!M4)</f>
        <v>492052　亜細亜大</v>
      </c>
      <c r="AG141"/>
      <c r="AH141"/>
      <c r="AI141"/>
      <c r="AJ141"/>
      <c r="AK141"/>
      <c r="AL141"/>
      <c r="AM141"/>
      <c r="AN141"/>
      <c r="AO141"/>
    </row>
    <row r="142" spans="1:41" x14ac:dyDescent="0.2">
      <c r="B142" t="str">
        <f>IF(Sheet2!A6="","",Sheet2!A6)</f>
        <v>1500ｍ</v>
      </c>
      <c r="C142">
        <v>5</v>
      </c>
      <c r="E142" t="s">
        <v>337</v>
      </c>
      <c r="J142">
        <v>4</v>
      </c>
      <c r="K142" t="str">
        <f>IF(Sheet2!F6="","",Sheet2!F6)</f>
        <v>大阪</v>
      </c>
      <c r="L142">
        <v>5</v>
      </c>
      <c r="M142" s="5" t="str">
        <f>IF(Sheet2!I7="","",Sheet2!I7)</f>
        <v>05</v>
      </c>
      <c r="R142" t="str">
        <f>IF(Sheet2!M5="","",Sheet2!M5)</f>
        <v>495440　育英大</v>
      </c>
      <c r="AG142"/>
      <c r="AH142"/>
      <c r="AI142"/>
      <c r="AJ142"/>
      <c r="AK142"/>
      <c r="AL142"/>
      <c r="AM142"/>
      <c r="AN142"/>
      <c r="AO142"/>
    </row>
    <row r="143" spans="1:41" x14ac:dyDescent="0.2">
      <c r="B143" t="str">
        <f>IF(Sheet2!A7="","",Sheet2!A7)</f>
        <v>5000ｍ</v>
      </c>
      <c r="C143">
        <v>6</v>
      </c>
      <c r="E143" t="s">
        <v>343</v>
      </c>
      <c r="J143">
        <v>5</v>
      </c>
      <c r="K143" t="str">
        <f>IF(Sheet2!F7="","",Sheet2!F7)</f>
        <v>奈良</v>
      </c>
      <c r="L143">
        <v>6</v>
      </c>
      <c r="M143" s="5" t="str">
        <f>IF(Sheet2!I8="","",Sheet2!I8)</f>
        <v>04</v>
      </c>
      <c r="R143" t="str">
        <f>IF(Sheet2!M6="","",Sheet2!M6)</f>
        <v>492204　大阪学院大</v>
      </c>
      <c r="AG143"/>
      <c r="AH143"/>
      <c r="AI143"/>
      <c r="AJ143"/>
      <c r="AK143"/>
      <c r="AL143"/>
      <c r="AM143"/>
      <c r="AN143"/>
      <c r="AO143"/>
    </row>
    <row r="144" spans="1:41" x14ac:dyDescent="0.2">
      <c r="B144" t="str">
        <f>IF(Sheet2!A8="","",Sheet2!A8)</f>
        <v>110Ｈ男</v>
      </c>
      <c r="C144" s="5" t="s">
        <v>73</v>
      </c>
      <c r="J144">
        <v>6</v>
      </c>
      <c r="K144" t="str">
        <f>IF(Sheet2!F8="","",Sheet2!F8)</f>
        <v>和歌山</v>
      </c>
      <c r="L144" s="5" t="s">
        <v>73</v>
      </c>
      <c r="M144" s="5" t="str">
        <f>IF(Sheet2!I9="","",Sheet2!I9)</f>
        <v>03</v>
      </c>
      <c r="R144" t="str">
        <f>IF(Sheet2!M7="","",Sheet2!M7)</f>
        <v>490053　大阪教育大</v>
      </c>
      <c r="AG144"/>
      <c r="AH144"/>
      <c r="AI144"/>
      <c r="AJ144"/>
      <c r="AK144"/>
      <c r="AL144"/>
      <c r="AM144"/>
      <c r="AN144"/>
      <c r="AO144"/>
    </row>
    <row r="145" spans="2:18" customFormat="1" x14ac:dyDescent="0.2">
      <c r="B145" t="str">
        <f>IF(Sheet2!A9="","",Sheet2!A9)</f>
        <v>100H女</v>
      </c>
      <c r="C145" s="5" t="s">
        <v>74</v>
      </c>
      <c r="K145" t="str">
        <f>IF(Sheet2!F9="","",Sheet2!F9)</f>
        <v/>
      </c>
      <c r="L145" s="5" t="s">
        <v>74</v>
      </c>
      <c r="M145" s="5" t="str">
        <f>IF(Sheet2!I10="","",Sheet2!I10)</f>
        <v>02</v>
      </c>
      <c r="R145" t="str">
        <f>IF(Sheet2!M8="","",Sheet2!M8)</f>
        <v>492205　大阪経済大</v>
      </c>
    </row>
    <row r="146" spans="2:18" customFormat="1" x14ac:dyDescent="0.2">
      <c r="B146" t="str">
        <f>IF(Sheet2!A10="","",Sheet2!A10)</f>
        <v>400Ｈ男</v>
      </c>
      <c r="C146" s="5" t="s">
        <v>75</v>
      </c>
      <c r="K146" t="str">
        <f>IF(Sheet2!F10="","",Sheet2!F10)</f>
        <v>北海道</v>
      </c>
      <c r="L146" s="5" t="s">
        <v>75</v>
      </c>
      <c r="M146" s="5" t="str">
        <f>IF(Sheet2!I11="","",Sheet2!I11)</f>
        <v>01</v>
      </c>
      <c r="R146" t="str">
        <f>IF(Sheet2!M9="","",Sheet2!M9)</f>
        <v>492207　大阪芸術大</v>
      </c>
    </row>
    <row r="147" spans="2:18" customFormat="1" x14ac:dyDescent="0.2">
      <c r="B147" t="str">
        <f>IF(Sheet2!A11="","",Sheet2!A11)</f>
        <v>400Ｈ女</v>
      </c>
      <c r="C147" s="5" t="s">
        <v>76</v>
      </c>
      <c r="K147" t="str">
        <f>IF(Sheet2!F11="","",Sheet2!F11)</f>
        <v>青森</v>
      </c>
      <c r="L147" s="5" t="s">
        <v>76</v>
      </c>
      <c r="M147" s="5" t="str">
        <f>IF(Sheet2!I12="","",Sheet2!I12)</f>
        <v>00</v>
      </c>
      <c r="R147" t="str">
        <f>IF(Sheet2!M10="","",Sheet2!M10)</f>
        <v>492208　大阪工業大</v>
      </c>
    </row>
    <row r="148" spans="2:18" customFormat="1" x14ac:dyDescent="0.2">
      <c r="B148" t="str">
        <f>IF(Sheet2!A12="","",Sheet2!A12)</f>
        <v>3000SC男</v>
      </c>
      <c r="C148" s="5" t="s">
        <v>77</v>
      </c>
      <c r="K148" t="str">
        <f>IF(Sheet2!F12="","",Sheet2!F12)</f>
        <v>岩手</v>
      </c>
      <c r="L148" s="5" t="s">
        <v>77</v>
      </c>
      <c r="M148">
        <f>IF(Sheet2!I13="","",Sheet2!I13)</f>
        <v>99</v>
      </c>
      <c r="R148" t="str">
        <f>IF(Sheet2!M11="","",Sheet2!M11)</f>
        <v>501018　大阪公立大</v>
      </c>
    </row>
    <row r="149" spans="2:18" customFormat="1" x14ac:dyDescent="0.2">
      <c r="B149" t="str">
        <f>IF(Sheet2!A13="","",Sheet2!A13)</f>
        <v>3000SC女</v>
      </c>
      <c r="K149" t="str">
        <f>IF(Sheet2!F13="","",Sheet2!F13)</f>
        <v>宮城</v>
      </c>
      <c r="M149">
        <f>IF(Sheet2!I14="","",Sheet2!I14)</f>
        <v>98</v>
      </c>
      <c r="R149" t="str">
        <f>IF(Sheet2!M12="","",Sheet2!M12)</f>
        <v>492355　大阪国際大</v>
      </c>
    </row>
    <row r="150" spans="2:18" customFormat="1" x14ac:dyDescent="0.2">
      <c r="B150" t="str">
        <f>IF(Sheet2!A14="","",Sheet2!A14)</f>
        <v>5000Ｗ</v>
      </c>
      <c r="K150" t="str">
        <f>IF(Sheet2!F14="","",Sheet2!F14)</f>
        <v>秋田</v>
      </c>
      <c r="M150">
        <f>IF(Sheet2!I15="","",Sheet2!I15)</f>
        <v>97</v>
      </c>
      <c r="R150" t="str">
        <f>IF(Sheet2!M13="","",Sheet2!M13)</f>
        <v>492209　大阪産業大</v>
      </c>
    </row>
    <row r="151" spans="2:18" customFormat="1" x14ac:dyDescent="0.2">
      <c r="B151" t="str">
        <f>IF(Sheet2!A15="","",Sheet2!A15)</f>
        <v>走高跳</v>
      </c>
      <c r="K151" t="str">
        <f>IF(Sheet2!F15="","",Sheet2!F15)</f>
        <v>山形</v>
      </c>
      <c r="M151">
        <f>IF(Sheet2!I16="","",Sheet2!I16)</f>
        <v>96</v>
      </c>
      <c r="R151" t="str">
        <f>IF(Sheet2!M14="","",Sheet2!M14)</f>
        <v>492523　大阪成蹊大</v>
      </c>
    </row>
    <row r="152" spans="2:18" customFormat="1" x14ac:dyDescent="0.2">
      <c r="B152" t="str">
        <f>IF(Sheet2!A16="","",Sheet2!A16)</f>
        <v>棒高跳</v>
      </c>
      <c r="K152" t="str">
        <f>IF(Sheet2!F16="","",Sheet2!F16)</f>
        <v>福島</v>
      </c>
      <c r="M152">
        <f>IF(Sheet2!I17="","",Sheet2!I17)</f>
        <v>95</v>
      </c>
      <c r="R152" t="str">
        <f>IF(Sheet2!M15="","",Sheet2!M15)</f>
        <v>490051　大阪大</v>
      </c>
    </row>
    <row r="153" spans="2:18" customFormat="1" x14ac:dyDescent="0.2">
      <c r="B153" t="str">
        <f>IF(Sheet2!A17="","",Sheet2!A17)</f>
        <v>走幅跳</v>
      </c>
      <c r="K153" t="str">
        <f>IF(Sheet2!F17="","",Sheet2!F17)</f>
        <v>茨城</v>
      </c>
      <c r="M153">
        <f>IF(Sheet2!I18="","",Sheet2!I18)</f>
        <v>94</v>
      </c>
      <c r="R153" t="str">
        <f>IF(Sheet2!M16="","",Sheet2!M16)</f>
        <v>492213　大阪体育大</v>
      </c>
    </row>
    <row r="154" spans="2:18" customFormat="1" x14ac:dyDescent="0.2">
      <c r="B154" t="str">
        <f>IF(Sheet2!A18="","",Sheet2!A18)</f>
        <v>三段跳</v>
      </c>
      <c r="K154" t="str">
        <f>IF(Sheet2!F18="","",Sheet2!F18)</f>
        <v>栃木</v>
      </c>
      <c r="M154">
        <f>IF(Sheet2!I19="","",Sheet2!I19)</f>
        <v>93</v>
      </c>
      <c r="R154" t="str">
        <f>IF(Sheet2!M17="","",Sheet2!M17)</f>
        <v>492214　大阪電通大</v>
      </c>
    </row>
    <row r="155" spans="2:18" customFormat="1" x14ac:dyDescent="0.2">
      <c r="B155" t="str">
        <f>IF(Sheet2!A19="","",Sheet2!A19)</f>
        <v>砲丸(男)</v>
      </c>
      <c r="K155" t="str">
        <f>IF(Sheet2!F19="","",Sheet2!F19)</f>
        <v>群馬</v>
      </c>
      <c r="M155">
        <f>IF(Sheet2!I20="","",Sheet2!I20)</f>
        <v>92</v>
      </c>
      <c r="R155" t="str">
        <f>IF(Sheet2!M18="","",Sheet2!M18)</f>
        <v>496060　大手前大</v>
      </c>
    </row>
    <row r="156" spans="2:18" customFormat="1" x14ac:dyDescent="0.2">
      <c r="B156" t="str">
        <f>IF(Sheet2!A20="","",Sheet2!A20)</f>
        <v>砲丸(女)</v>
      </c>
      <c r="K156" t="str">
        <f>IF(Sheet2!F20="","",Sheet2!F20)</f>
        <v>埼玉</v>
      </c>
      <c r="M156">
        <f>IF(Sheet2!I21="","",Sheet2!I21)</f>
        <v>91</v>
      </c>
      <c r="R156" t="str">
        <f>IF(Sheet2!M19="","",Sheet2!M19)</f>
        <v>490061　岡山大</v>
      </c>
    </row>
    <row r="157" spans="2:18" customFormat="1" x14ac:dyDescent="0.2">
      <c r="B157" t="str">
        <f>IF(Sheet2!A21="","",Sheet2!A21)</f>
        <v>円盤(男)</v>
      </c>
      <c r="K157" t="str">
        <f>IF(Sheet2!F21="","",Sheet2!F21)</f>
        <v>千葉</v>
      </c>
      <c r="M157">
        <f>IF(Sheet2!I22="","",Sheet2!I22)</f>
        <v>90</v>
      </c>
      <c r="R157" t="str">
        <f>IF(Sheet2!M20="","",Sheet2!M20)</f>
        <v>492253　岡山理科大</v>
      </c>
    </row>
    <row r="158" spans="2:18" customFormat="1" x14ac:dyDescent="0.2">
      <c r="B158" t="str">
        <f>IF(Sheet2!A22="","",Sheet2!A22)</f>
        <v>円盤(女)</v>
      </c>
      <c r="K158" t="str">
        <f>IF(Sheet2!F22="","",Sheet2!F22)</f>
        <v>東京</v>
      </c>
      <c r="M158">
        <f>IF(Sheet2!I23="","",Sheet2!I23)</f>
        <v>89</v>
      </c>
      <c r="R158" t="str">
        <f>IF(Sheet2!M21="","",Sheet2!M21)</f>
        <v>492217　追手門学院大</v>
      </c>
    </row>
    <row r="159" spans="2:18" customFormat="1" x14ac:dyDescent="0.2">
      <c r="B159" t="str">
        <f>IF(Sheet2!A23="","",Sheet2!A23)</f>
        <v>ﾊﾝﾏｰ(男)</v>
      </c>
      <c r="K159" t="str">
        <f>IF(Sheet2!F23="","",Sheet2!F23)</f>
        <v>神奈川</v>
      </c>
      <c r="M159">
        <f>IF(Sheet2!I24="","",Sheet2!I24)</f>
        <v>88</v>
      </c>
      <c r="R159" t="str">
        <f>IF(Sheet2!M22="","",Sheet2!M22)</f>
        <v>490065　香川大</v>
      </c>
    </row>
    <row r="160" spans="2:18" customFormat="1" x14ac:dyDescent="0.2">
      <c r="B160" t="str">
        <f>IF(Sheet2!A24="","",Sheet2!A24)</f>
        <v>ﾊﾝﾏｰ(女)</v>
      </c>
      <c r="K160" t="str">
        <f>IF(Sheet2!F24="","",Sheet2!F24)</f>
        <v>山梨</v>
      </c>
      <c r="M160">
        <f>IF(Sheet2!I25="","",Sheet2!I25)</f>
        <v>87</v>
      </c>
      <c r="R160" t="str">
        <f>IF(Sheet2!M23="","",Sheet2!M23)</f>
        <v>490077　鹿児島大</v>
      </c>
    </row>
    <row r="161" spans="2:18" customFormat="1" x14ac:dyDescent="0.2">
      <c r="B161" t="str">
        <f>IF(Sheet2!A25="","",Sheet2!A25)</f>
        <v>やり(男)</v>
      </c>
      <c r="K161" t="str">
        <f>IF(Sheet2!F25="","",Sheet2!F25)</f>
        <v>新潟</v>
      </c>
      <c r="M161">
        <f>IF(Sheet2!I26="","",Sheet2!I26)</f>
        <v>86</v>
      </c>
      <c r="R161" t="str">
        <f>IF(Sheet2!M24="","",Sheet2!M24)</f>
        <v>492142　神奈川大</v>
      </c>
    </row>
    <row r="162" spans="2:18" customFormat="1" x14ac:dyDescent="0.2">
      <c r="B162" t="str">
        <f>IF(Sheet2!A26="","",Sheet2!A26)</f>
        <v>やり(女)</v>
      </c>
      <c r="K162" t="str">
        <f>IF(Sheet2!F26="","",Sheet2!F26)</f>
        <v>長野</v>
      </c>
      <c r="M162">
        <f>IF(Sheet2!I27="","",Sheet2!I27)</f>
        <v>85</v>
      </c>
      <c r="R162" t="str">
        <f>IF(Sheet2!M25="","",Sheet2!M25)</f>
        <v>490037　金沢大</v>
      </c>
    </row>
    <row r="163" spans="2:18" customFormat="1" x14ac:dyDescent="0.2">
      <c r="B163" t="str">
        <f>IF(Sheet2!A27="","",Sheet2!A27)</f>
        <v>十種競技</v>
      </c>
      <c r="K163" t="str">
        <f>IF(Sheet2!F27="","",Sheet2!F27)</f>
        <v>富山</v>
      </c>
      <c r="M163">
        <f>IF(Sheet2!I28="","",Sheet2!I28)</f>
        <v>84</v>
      </c>
      <c r="R163" t="str">
        <f>IF(Sheet2!M26="","",Sheet2!M26)</f>
        <v>490096　鹿屋体育大</v>
      </c>
    </row>
    <row r="164" spans="2:18" customFormat="1" x14ac:dyDescent="0.2">
      <c r="B164" t="str">
        <f>IF(Sheet2!A28="","",Sheet2!A28)</f>
        <v>七種競技</v>
      </c>
      <c r="K164" t="str">
        <f>IF(Sheet2!F28="","",Sheet2!F28)</f>
        <v>石川</v>
      </c>
      <c r="M164">
        <f>IF(Sheet2!I29="","",Sheet2!I29)</f>
        <v>83</v>
      </c>
      <c r="R164" t="str">
        <f>IF(Sheet2!M27="","",Sheet2!M27)</f>
        <v>492379　川崎医療福祉大</v>
      </c>
    </row>
    <row r="165" spans="2:18" customFormat="1" x14ac:dyDescent="0.2">
      <c r="B165" t="str">
        <f>IF(Sheet2!A29="","",Sheet2!A29)</f>
        <v/>
      </c>
      <c r="K165" t="str">
        <f>IF(Sheet2!F29="","",Sheet2!F29)</f>
        <v>福井</v>
      </c>
      <c r="M165">
        <f>IF(Sheet2!I30="","",Sheet2!I30)</f>
        <v>82</v>
      </c>
      <c r="R165" t="str">
        <f>IF(Sheet2!M28="","",Sheet2!M28)</f>
        <v>492219　関西医科大</v>
      </c>
    </row>
    <row r="166" spans="2:18" customFormat="1" x14ac:dyDescent="0.2">
      <c r="B166" t="str">
        <f>IF(Sheet2!A30="","",Sheet2!A30)</f>
        <v>少A円盤男</v>
      </c>
      <c r="K166" t="str">
        <f>IF(Sheet2!F30="","",Sheet2!F30)</f>
        <v>静岡</v>
      </c>
      <c r="M166">
        <f>IF(Sheet2!I31="","",Sheet2!I31)</f>
        <v>81</v>
      </c>
      <c r="R166" t="str">
        <f>IF(Sheet2!M29="","",Sheet2!M29)</f>
        <v>492220　関西外国語大</v>
      </c>
    </row>
    <row r="167" spans="2:18" customFormat="1" x14ac:dyDescent="0.2">
      <c r="B167" t="str">
        <f>IF(Sheet2!A31="","",Sheet2!A31)</f>
        <v>少Aﾊﾝﾏｰ男</v>
      </c>
      <c r="K167" t="str">
        <f>IF(Sheet2!F31="","",Sheet2!F31)</f>
        <v>愛知</v>
      </c>
      <c r="M167">
        <f>IF(Sheet2!I32="","",Sheet2!I32)</f>
        <v>80</v>
      </c>
      <c r="R167" t="str">
        <f>IF(Sheet2!M30="","",Sheet2!M30)</f>
        <v>492218　関西大</v>
      </c>
    </row>
    <row r="168" spans="2:18" customFormat="1" x14ac:dyDescent="0.2">
      <c r="B168" t="str">
        <f>IF(Sheet2!A32="","",Sheet2!A32)</f>
        <v>少AB300</v>
      </c>
      <c r="K168" t="str">
        <f>IF(Sheet2!F32="","",Sheet2!F32)</f>
        <v>三重</v>
      </c>
      <c r="M168">
        <f>IF(Sheet2!I33="","",Sheet2!I33)</f>
        <v>79</v>
      </c>
      <c r="R168" t="str">
        <f>IF(Sheet2!M31="","",Sheet2!M31)</f>
        <v>492430　関西福祉大</v>
      </c>
    </row>
    <row r="169" spans="2:18" customFormat="1" x14ac:dyDescent="0.2">
      <c r="B169" t="str">
        <f>IF(Sheet2!A33="","",Sheet2!A33)</f>
        <v>少AB110Ｈ男</v>
      </c>
      <c r="K169" t="str">
        <f>IF(Sheet2!F33="","",Sheet2!F33)</f>
        <v>岐阜</v>
      </c>
      <c r="M169">
        <f>IF(Sheet2!I34="","",Sheet2!I34)</f>
        <v>78</v>
      </c>
      <c r="R169" t="str">
        <f>IF(Sheet2!M32="","",Sheet2!M32)</f>
        <v>492232　関西学院大</v>
      </c>
    </row>
    <row r="170" spans="2:18" customFormat="1" x14ac:dyDescent="0.2">
      <c r="B170" t="str">
        <f>IF(Sheet2!A34="","",Sheet2!A34)</f>
        <v>少AB300H男</v>
      </c>
      <c r="K170" t="str">
        <f>IF(Sheet2!F34="","",Sheet2!F34)</f>
        <v>鳥取</v>
      </c>
      <c r="M170">
        <f>IF(Sheet2!I35="","",Sheet2!I35)</f>
        <v>77</v>
      </c>
      <c r="R170" t="str">
        <f>IF(Sheet2!M33="","",Sheet2!M33)</f>
        <v>492582　環太平洋大</v>
      </c>
    </row>
    <row r="171" spans="2:18" customFormat="1" x14ac:dyDescent="0.2">
      <c r="B171" t="str">
        <f>IF(Sheet2!A35="","",Sheet2!A35)</f>
        <v>少AB300H女</v>
      </c>
      <c r="K171" t="str">
        <f>IF(Sheet2!F35="","",Sheet2!F35)</f>
        <v>島根</v>
      </c>
      <c r="M171">
        <f>IF(Sheet2!I36="","",Sheet2!I36)</f>
        <v>76</v>
      </c>
      <c r="R171" t="str">
        <f>IF(Sheet2!M34="","",Sheet2!M34)</f>
        <v>492273　九州共立大</v>
      </c>
    </row>
    <row r="172" spans="2:18" customFormat="1" x14ac:dyDescent="0.2">
      <c r="B172" t="str">
        <f>IF(Sheet2!A36="","",Sheet2!A36)</f>
        <v>少B3000男</v>
      </c>
      <c r="K172" t="str">
        <f>IF(Sheet2!F36="","",Sheet2!F36)</f>
        <v>岡山</v>
      </c>
      <c r="M172">
        <f>IF(Sheet2!I37="","",Sheet2!I37)</f>
        <v>75</v>
      </c>
      <c r="R172" t="str">
        <f>IF(Sheet2!M35="","",Sheet2!M35)</f>
        <v>490069　九州大</v>
      </c>
    </row>
    <row r="173" spans="2:18" customFormat="1" x14ac:dyDescent="0.2">
      <c r="B173" t="str">
        <f>IF(Sheet2!A37="","",Sheet2!A37)</f>
        <v>少B砲丸男</v>
      </c>
      <c r="K173" t="str">
        <f>IF(Sheet2!F37="","",Sheet2!F37)</f>
        <v>広島</v>
      </c>
      <c r="M173">
        <f>IF(Sheet2!I38="","",Sheet2!I38)</f>
        <v>74</v>
      </c>
      <c r="R173" t="str">
        <f>IF(Sheet2!M36="","",Sheet2!M36)</f>
        <v>490049　京都教育大</v>
      </c>
    </row>
    <row r="174" spans="2:18" customFormat="1" x14ac:dyDescent="0.2">
      <c r="B174" t="str">
        <f>IF(Sheet2!A38="","",Sheet2!A38)</f>
        <v/>
      </c>
      <c r="K174" t="str">
        <f>IF(Sheet2!F38="","",Sheet2!F38)</f>
        <v>山口</v>
      </c>
      <c r="M174">
        <f>IF(Sheet2!I39="","",Sheet2!I39)</f>
        <v>73</v>
      </c>
      <c r="R174" t="str">
        <f>IF(Sheet2!M37="","",Sheet2!M37)</f>
        <v>490050　京都工芸繊維大</v>
      </c>
    </row>
    <row r="175" spans="2:18" customFormat="1" x14ac:dyDescent="0.2">
      <c r="B175" t="str">
        <f>IF(Sheet2!A40="","",Sheet2!A40)</f>
        <v/>
      </c>
      <c r="K175" t="str">
        <f>IF(Sheet2!F39="","",Sheet2!F39)</f>
        <v>徳島</v>
      </c>
      <c r="M175">
        <f>IF(Sheet2!I40="","",Sheet2!I40)</f>
        <v>72</v>
      </c>
      <c r="R175" t="str">
        <f>IF(Sheet2!M38="","",Sheet2!M38)</f>
        <v>492189　京都産業大</v>
      </c>
    </row>
    <row r="176" spans="2:18" customFormat="1" x14ac:dyDescent="0.2">
      <c r="K176" t="str">
        <f>IF(Sheet2!F40="","",Sheet2!F40)</f>
        <v>香川</v>
      </c>
      <c r="M176">
        <f>IF(Sheet2!I41="","",Sheet2!I41)</f>
        <v>71</v>
      </c>
      <c r="R176" t="str">
        <f>IF(Sheet2!M39="","",Sheet2!M39)</f>
        <v>490048　京都大</v>
      </c>
    </row>
    <row r="177" spans="2:41" x14ac:dyDescent="0.2">
      <c r="K177" t="str">
        <f>IF(Sheet2!F41="","",Sheet2!F41)</f>
        <v>愛媛</v>
      </c>
      <c r="M177">
        <f>IF(Sheet2!I42="","",Sheet2!I42)</f>
        <v>70</v>
      </c>
      <c r="R177" t="str">
        <f>IF(Sheet2!M40="","",Sheet2!M40)</f>
        <v>491016　京都府立医科大</v>
      </c>
      <c r="AG177"/>
      <c r="AH177"/>
      <c r="AI177"/>
      <c r="AJ177"/>
      <c r="AK177"/>
      <c r="AL177"/>
      <c r="AM177"/>
      <c r="AN177"/>
      <c r="AO177"/>
    </row>
    <row r="178" spans="2:41" x14ac:dyDescent="0.2">
      <c r="K178" t="str">
        <f>IF(Sheet2!F42="","",Sheet2!F42)</f>
        <v>高知</v>
      </c>
      <c r="M178">
        <f>IF(Sheet2!I43="","",Sheet2!I43)</f>
        <v>69</v>
      </c>
      <c r="R178" t="str">
        <f>IF(Sheet2!M41="","",Sheet2!M41)</f>
        <v>491015　京都府立大</v>
      </c>
      <c r="AG178"/>
      <c r="AH178"/>
      <c r="AI178"/>
      <c r="AJ178"/>
      <c r="AK178"/>
      <c r="AL178"/>
      <c r="AM178"/>
      <c r="AN178"/>
      <c r="AO178"/>
    </row>
    <row r="179" spans="2:41" x14ac:dyDescent="0.2">
      <c r="K179" t="str">
        <f>IF(Sheet2!F43="","",Sheet2!F43)</f>
        <v>福岡</v>
      </c>
      <c r="M179">
        <f>IF(Sheet2!I44="","",Sheet2!I44)</f>
        <v>68</v>
      </c>
      <c r="R179" t="str">
        <f>IF(Sheet2!M42="","",Sheet2!M42)</f>
        <v>492191　京都薬科大</v>
      </c>
      <c r="AG179"/>
      <c r="AH179"/>
      <c r="AI179"/>
      <c r="AJ179"/>
      <c r="AK179"/>
      <c r="AL179"/>
      <c r="AM179"/>
      <c r="AN179"/>
      <c r="AO179"/>
    </row>
    <row r="180" spans="2:41" x14ac:dyDescent="0.2">
      <c r="K180" t="str">
        <f>IF(Sheet2!F44="","",Sheet2!F44)</f>
        <v>佐賀</v>
      </c>
      <c r="M180">
        <f>IF(Sheet2!I45="","",Sheet2!I45)</f>
        <v>67</v>
      </c>
      <c r="R180" t="str">
        <f>IF(Sheet2!M43="","",Sheet2!M43)</f>
        <v>492221　近畿大</v>
      </c>
      <c r="AG180"/>
      <c r="AH180"/>
      <c r="AI180"/>
      <c r="AJ180"/>
      <c r="AK180"/>
      <c r="AL180"/>
      <c r="AM180"/>
      <c r="AN180"/>
      <c r="AO180"/>
    </row>
    <row r="181" spans="2:41" x14ac:dyDescent="0.2">
      <c r="K181" t="str">
        <f>IF(Sheet2!F45="","",Sheet2!F45)</f>
        <v>長崎</v>
      </c>
      <c r="M181">
        <f>IF(Sheet2!I46="","",Sheet2!I46)</f>
        <v>66</v>
      </c>
      <c r="R181" t="str">
        <f>IF(Sheet2!M44="","",Sheet2!M44)</f>
        <v>492062　慶應義塾大</v>
      </c>
      <c r="AG181"/>
      <c r="AH181"/>
      <c r="AI181"/>
      <c r="AJ181"/>
      <c r="AK181"/>
      <c r="AL181"/>
      <c r="AM181"/>
      <c r="AN181"/>
      <c r="AO181"/>
    </row>
    <row r="182" spans="2:41" x14ac:dyDescent="0.2">
      <c r="K182" t="str">
        <f>IF(Sheet2!F46="","",Sheet2!F46)</f>
        <v>熊本</v>
      </c>
      <c r="M182">
        <f>IF(Sheet2!I47="","",Sheet2!I47)</f>
        <v>65</v>
      </c>
      <c r="R182" t="str">
        <f>IF(Sheet2!M45="","",Sheet2!M45)</f>
        <v>492233　甲子園大</v>
      </c>
      <c r="AG182"/>
      <c r="AH182"/>
      <c r="AI182"/>
      <c r="AJ182"/>
      <c r="AK182"/>
      <c r="AL182"/>
      <c r="AM182"/>
      <c r="AN182"/>
      <c r="AO182"/>
    </row>
    <row r="183" spans="2:41" x14ac:dyDescent="0.2">
      <c r="K183" t="str">
        <f>IF(Sheet2!F47="","",Sheet2!F47)</f>
        <v>大分</v>
      </c>
      <c r="M183">
        <f>IF(Sheet2!I48="","",Sheet2!I48)</f>
        <v>64</v>
      </c>
      <c r="R183" t="str">
        <f>IF(Sheet2!M46="","",Sheet2!M46)</f>
        <v>492235　甲南女子大</v>
      </c>
      <c r="AG183"/>
      <c r="AH183"/>
      <c r="AI183"/>
      <c r="AJ183"/>
      <c r="AK183"/>
      <c r="AL183"/>
      <c r="AM183"/>
      <c r="AN183"/>
      <c r="AO183"/>
    </row>
    <row r="184" spans="2:41" s="1" customFormat="1" x14ac:dyDescent="0.2">
      <c r="K184" t="str">
        <f>IF(Sheet2!F48="","",Sheet2!F48)</f>
        <v>宮崎</v>
      </c>
      <c r="M184">
        <f>IF(Sheet2!I49="","",Sheet2!I49)</f>
        <v>63</v>
      </c>
      <c r="R184" t="str">
        <f>IF(Sheet2!M47="","",Sheet2!M47)</f>
        <v>492234　甲南大</v>
      </c>
    </row>
    <row r="185" spans="2:41" s="1" customFormat="1" x14ac:dyDescent="0.2">
      <c r="K185" t="str">
        <f>IF(Sheet2!F49="","",Sheet2!F49)</f>
        <v>鹿児島</v>
      </c>
      <c r="M185">
        <f>IF(Sheet2!I50="","",Sheet2!I50)</f>
        <v>62</v>
      </c>
      <c r="R185" t="str">
        <f>IF(Sheet2!M48="","",Sheet2!M48)</f>
        <v>490094　神戸医療未来大</v>
      </c>
    </row>
    <row r="186" spans="2:41" s="1" customFormat="1" x14ac:dyDescent="0.2">
      <c r="K186" t="str">
        <f>IF(Sheet2!F50="","",Sheet2!F50)</f>
        <v>沖縄</v>
      </c>
      <c r="M186">
        <f>IF(Sheet2!I51="","",Sheet2!I51)</f>
        <v>61</v>
      </c>
      <c r="R186" t="str">
        <f>IF(Sheet2!M49="","",Sheet2!M49)</f>
        <v>492237　神戸学院大</v>
      </c>
    </row>
    <row r="187" spans="2:41" s="1" customFormat="1" x14ac:dyDescent="0.2">
      <c r="K187"/>
      <c r="M187">
        <f>IF(Sheet2!I52="","",Sheet2!I52)</f>
        <v>60</v>
      </c>
      <c r="R187" t="str">
        <f>IF(Sheet2!M50="","",Sheet2!M50)</f>
        <v>492247　神戸国際大</v>
      </c>
    </row>
    <row r="188" spans="2:41" s="1" customFormat="1" x14ac:dyDescent="0.2">
      <c r="M188">
        <f>IF(Sheet2!I53="","",Sheet2!I53)</f>
        <v>59</v>
      </c>
      <c r="R188" t="str">
        <f>IF(Sheet2!M51="","",Sheet2!M51)</f>
        <v>492239　神戸女子大</v>
      </c>
    </row>
    <row r="189" spans="2:41" s="1" customFormat="1" x14ac:dyDescent="0.2">
      <c r="M189">
        <f>IF(Sheet2!I54="","",Sheet2!I54)</f>
        <v>58</v>
      </c>
      <c r="R189" t="str">
        <f>IF(Sheet2!M52="","",Sheet2!M52)</f>
        <v>499084　神戸親和女子大</v>
      </c>
    </row>
    <row r="190" spans="2:41" s="1" customFormat="1" x14ac:dyDescent="0.2">
      <c r="M190">
        <f>IF(Sheet2!I55="","",Sheet2!I55)</f>
        <v>57</v>
      </c>
      <c r="R190" t="str">
        <f>IF(Sheet2!M53="","",Sheet2!M53)</f>
        <v>490054　神戸大</v>
      </c>
    </row>
    <row r="191" spans="2:41" s="1" customFormat="1" x14ac:dyDescent="0.2">
      <c r="M191">
        <f>IF(Sheet2!I56="","",Sheet2!I56)</f>
        <v>56</v>
      </c>
      <c r="R191" t="str">
        <f>IF(Sheet2!M54="","",Sheet2!M54)</f>
        <v>492240　神戸薬科大</v>
      </c>
    </row>
    <row r="192" spans="2:41" s="15" customFormat="1" x14ac:dyDescent="0.2">
      <c r="B192" s="1"/>
      <c r="M192">
        <f>IF(Sheet2!I57="","",Sheet2!I57)</f>
        <v>55</v>
      </c>
      <c r="R192" t="str">
        <f>IF(Sheet2!M55="","",Sheet2!M55)</f>
        <v>492330　国際武道大</v>
      </c>
      <c r="AI192" s="1"/>
      <c r="AJ192" s="1"/>
      <c r="AK192" s="1"/>
      <c r="AL192" s="1"/>
      <c r="AM192" s="1"/>
      <c r="AN192" s="1"/>
      <c r="AO192" s="1"/>
    </row>
    <row r="193" spans="13:41" s="15" customFormat="1" x14ac:dyDescent="0.2">
      <c r="M193">
        <f>IF(Sheet2!I58="","",Sheet2!I58)</f>
        <v>54</v>
      </c>
      <c r="R193" t="str">
        <f>IF(Sheet2!M56="","",Sheet2!M56)</f>
        <v>492066　国士舘大</v>
      </c>
      <c r="AI193" s="1"/>
      <c r="AJ193" s="1"/>
      <c r="AK193" s="1"/>
      <c r="AL193" s="1"/>
      <c r="AM193" s="1"/>
      <c r="AN193" s="1"/>
      <c r="AO193" s="1"/>
    </row>
    <row r="194" spans="13:41" s="15" customFormat="1" x14ac:dyDescent="0.2">
      <c r="M194">
        <f>IF(Sheet2!I59="","",Sheet2!I59)</f>
        <v>53</v>
      </c>
      <c r="R194" t="str">
        <f>IF(Sheet2!M57="","",Sheet2!M57)</f>
        <v>492269　四国大</v>
      </c>
      <c r="AI194" s="1"/>
      <c r="AJ194" s="1"/>
      <c r="AK194" s="1"/>
      <c r="AL194" s="1"/>
      <c r="AM194" s="1"/>
      <c r="AN194" s="1"/>
      <c r="AO194" s="1"/>
    </row>
    <row r="195" spans="13:41" s="15" customFormat="1" x14ac:dyDescent="0.2">
      <c r="M195">
        <f>IF(Sheet2!I60="","",Sheet2!I60)</f>
        <v>52</v>
      </c>
      <c r="R195" t="str">
        <f>IF(Sheet2!M58="","",Sheet2!M58)</f>
        <v>491073　島根県立大</v>
      </c>
      <c r="AI195" s="1"/>
      <c r="AJ195" s="1"/>
      <c r="AK195" s="1"/>
      <c r="AL195" s="1"/>
      <c r="AM195" s="1"/>
      <c r="AN195" s="1"/>
      <c r="AO195" s="1"/>
    </row>
    <row r="196" spans="13:41" s="15" customFormat="1" x14ac:dyDescent="0.2">
      <c r="M196">
        <f>IF(Sheet2!I61="","",Sheet2!I61)</f>
        <v>51</v>
      </c>
      <c r="R196" t="str">
        <f>IF(Sheet2!M59="","",Sheet2!M59)</f>
        <v>492266　周南公立大</v>
      </c>
      <c r="AI196" s="1"/>
      <c r="AJ196" s="1"/>
      <c r="AK196" s="1"/>
      <c r="AL196" s="1"/>
      <c r="AM196" s="1"/>
      <c r="AN196" s="1"/>
      <c r="AO196" s="1"/>
    </row>
    <row r="197" spans="13:41" s="15" customFormat="1" x14ac:dyDescent="0.2">
      <c r="M197">
        <f>IF(Sheet2!I62="","",Sheet2!I62)</f>
        <v>50</v>
      </c>
      <c r="R197" t="str">
        <f>IF(Sheet2!M60="","",Sheet2!M60)</f>
        <v>490111　夙川学院短大</v>
      </c>
      <c r="AI197" s="1"/>
      <c r="AJ197" s="1"/>
      <c r="AK197" s="1"/>
      <c r="AL197" s="1"/>
      <c r="AM197" s="1"/>
      <c r="AN197" s="1"/>
      <c r="AO197" s="1"/>
    </row>
    <row r="198" spans="13:41" s="15" customFormat="1" x14ac:dyDescent="0.2">
      <c r="M198">
        <f>IF(Sheet2!I63="","",Sheet2!I63)</f>
        <v>49</v>
      </c>
      <c r="R198" t="str">
        <f>IF(Sheet2!M61="","",Sheet2!M61)</f>
        <v>492070　順天堂大</v>
      </c>
      <c r="AI198" s="1"/>
      <c r="AJ198" s="1"/>
      <c r="AK198" s="1"/>
      <c r="AL198" s="1"/>
      <c r="AM198" s="1"/>
      <c r="AN198" s="1"/>
      <c r="AO198" s="1"/>
    </row>
    <row r="199" spans="13:41" s="15" customFormat="1" x14ac:dyDescent="0.2">
      <c r="M199">
        <f>IF(Sheet2!I64="","",Sheet2!I64)</f>
        <v>48</v>
      </c>
      <c r="R199" t="str">
        <f>IF(Sheet2!M62="","",Sheet2!M62)</f>
        <v>492037　城西大</v>
      </c>
      <c r="AI199" s="1"/>
      <c r="AJ199" s="1"/>
      <c r="AK199" s="1"/>
      <c r="AL199" s="1"/>
      <c r="AM199" s="1"/>
      <c r="AN199" s="1"/>
      <c r="AO199" s="1"/>
    </row>
    <row r="200" spans="13:41" s="15" customFormat="1" x14ac:dyDescent="0.2">
      <c r="M200">
        <f>IF(Sheet2!I65="","",Sheet2!I65)</f>
        <v>47</v>
      </c>
      <c r="R200" t="str">
        <f>IF(Sheet2!M63="","",Sheet2!M63)</f>
        <v>492033　上武大</v>
      </c>
      <c r="AI200" s="1"/>
      <c r="AJ200" s="1"/>
      <c r="AK200" s="1"/>
      <c r="AL200" s="1"/>
      <c r="AM200" s="1"/>
      <c r="AN200" s="1"/>
      <c r="AO200" s="1"/>
    </row>
    <row r="201" spans="13:41" s="15" customFormat="1" x14ac:dyDescent="0.2">
      <c r="M201">
        <f>IF(Sheet2!I66="","",Sheet2!I66)</f>
        <v>46</v>
      </c>
      <c r="R201" t="str">
        <f>IF(Sheet2!M64="","",Sheet2!M64)</f>
        <v>492337　駿河台大</v>
      </c>
      <c r="AI201" s="1"/>
      <c r="AJ201" s="1"/>
      <c r="AK201" s="1"/>
      <c r="AL201" s="1"/>
      <c r="AM201" s="1"/>
      <c r="AN201" s="1"/>
      <c r="AO201" s="1"/>
    </row>
    <row r="202" spans="13:41" s="15" customFormat="1" x14ac:dyDescent="0.2">
      <c r="M202">
        <f>IF(Sheet2!I67="","",Sheet2!I67)</f>
        <v>45</v>
      </c>
      <c r="R202" t="str">
        <f>IF(Sheet2!M65="","",Sheet2!M65)</f>
        <v>492394　清和大</v>
      </c>
      <c r="AI202" s="1"/>
      <c r="AJ202" s="1"/>
      <c r="AK202" s="1"/>
      <c r="AL202" s="1"/>
      <c r="AM202" s="1"/>
      <c r="AN202" s="1"/>
      <c r="AO202" s="1"/>
    </row>
    <row r="203" spans="13:41" s="15" customFormat="1" x14ac:dyDescent="0.2">
      <c r="M203">
        <f>IF(Sheet2!I68="","",Sheet2!I68)</f>
        <v>44</v>
      </c>
      <c r="R203" t="str">
        <f>IF(Sheet2!M66="","",Sheet2!M66)</f>
        <v>492302　摂南大</v>
      </c>
      <c r="AI203" s="1"/>
      <c r="AJ203" s="1"/>
      <c r="AK203" s="1"/>
      <c r="AL203" s="1"/>
      <c r="AM203" s="1"/>
      <c r="AN203" s="1"/>
      <c r="AO203" s="1"/>
    </row>
    <row r="204" spans="13:41" s="15" customFormat="1" x14ac:dyDescent="0.2">
      <c r="M204">
        <f>IF(Sheet2!I69="","",Sheet2!I69)</f>
        <v>43</v>
      </c>
      <c r="R204" t="str">
        <f>IF(Sheet2!M67="","",Sheet2!M67)</f>
        <v>492085　創価大</v>
      </c>
      <c r="AI204" s="1"/>
      <c r="AJ204" s="1"/>
      <c r="AK204" s="1"/>
      <c r="AL204" s="1"/>
      <c r="AM204" s="1"/>
      <c r="AN204" s="1"/>
      <c r="AO204" s="1"/>
    </row>
    <row r="205" spans="13:41" s="15" customFormat="1" x14ac:dyDescent="0.2">
      <c r="M205">
        <f>IF(Sheet2!I70="","",Sheet2!I70)</f>
        <v>42</v>
      </c>
      <c r="R205" t="str">
        <f>IF(Sheet2!M68="","",Sheet2!M68)</f>
        <v>492244　園田学園大</v>
      </c>
      <c r="AI205" s="1"/>
      <c r="AJ205" s="1"/>
      <c r="AK205" s="1"/>
      <c r="AL205" s="1"/>
      <c r="AM205" s="1"/>
      <c r="AN205" s="1"/>
      <c r="AO205" s="1"/>
    </row>
    <row r="206" spans="13:41" s="15" customFormat="1" x14ac:dyDescent="0.2">
      <c r="M206">
        <f>IF(Sheet2!I71="","",Sheet2!I71)</f>
        <v>41</v>
      </c>
      <c r="R206" t="str">
        <f>IF(Sheet2!M69="","",Sheet2!M69)</f>
        <v>492087　大東文化大</v>
      </c>
      <c r="AI206" s="1"/>
      <c r="AJ206" s="1"/>
      <c r="AK206" s="1"/>
      <c r="AL206" s="1"/>
      <c r="AM206" s="1"/>
      <c r="AN206" s="1"/>
      <c r="AO206" s="1"/>
    </row>
    <row r="207" spans="13:41" s="15" customFormat="1" x14ac:dyDescent="0.2">
      <c r="M207">
        <f>IF(Sheet2!I72="","",Sheet2!I72)</f>
        <v>40</v>
      </c>
      <c r="R207" t="str">
        <f>IF(Sheet2!M70="","",Sheet2!M70)</f>
        <v>492089　拓殖大</v>
      </c>
      <c r="AI207" s="1"/>
      <c r="AJ207" s="1"/>
      <c r="AK207" s="1"/>
      <c r="AL207" s="1"/>
      <c r="AM207" s="1"/>
      <c r="AN207" s="1"/>
      <c r="AO207" s="1"/>
    </row>
    <row r="208" spans="13:41" s="15" customFormat="1" x14ac:dyDescent="0.2">
      <c r="M208">
        <f>IF(Sheet2!I73="","",Sheet2!I73)</f>
        <v>39</v>
      </c>
      <c r="R208" t="str">
        <f>IF(Sheet2!M71="","",Sheet2!M71)</f>
        <v>490020　千葉大</v>
      </c>
      <c r="AI208" s="1"/>
      <c r="AJ208" s="1"/>
      <c r="AK208" s="1"/>
      <c r="AL208" s="1"/>
      <c r="AM208" s="1"/>
      <c r="AN208" s="1"/>
      <c r="AO208" s="1"/>
    </row>
    <row r="209" spans="13:41" s="15" customFormat="1" x14ac:dyDescent="0.2">
      <c r="M209">
        <f>IF(Sheet2!I74="","",Sheet2!I74)</f>
        <v>38</v>
      </c>
      <c r="R209" t="str">
        <f>IF(Sheet2!M72="","",Sheet2!M72)</f>
        <v>492047　中央学院大</v>
      </c>
      <c r="AI209" s="1"/>
      <c r="AJ209" s="1"/>
      <c r="AK209" s="1"/>
      <c r="AL209" s="1"/>
      <c r="AM209" s="1"/>
      <c r="AN209" s="1"/>
      <c r="AO209" s="1"/>
    </row>
    <row r="210" spans="13:41" s="15" customFormat="1" x14ac:dyDescent="0.2">
      <c r="M210">
        <f>IF(Sheet2!I75="","",Sheet2!I75)</f>
        <v>37</v>
      </c>
      <c r="R210" t="str">
        <f>IF(Sheet2!M73="","",Sheet2!M73)</f>
        <v>492092　中央大</v>
      </c>
      <c r="AI210" s="1"/>
      <c r="AJ210" s="1"/>
      <c r="AK210" s="1"/>
      <c r="AL210" s="1"/>
      <c r="AM210" s="1"/>
      <c r="AN210" s="1"/>
      <c r="AO210" s="1"/>
    </row>
    <row r="211" spans="13:41" s="15" customFormat="1" x14ac:dyDescent="0.2">
      <c r="M211">
        <f>IF(Sheet2!I76="","",Sheet2!I76)</f>
        <v>36</v>
      </c>
      <c r="R211" t="str">
        <f>IF(Sheet2!M74="","",Sheet2!M74)</f>
        <v>492173　中京大</v>
      </c>
      <c r="AI211" s="1"/>
      <c r="AJ211" s="1"/>
      <c r="AK211" s="1"/>
      <c r="AL211" s="1"/>
      <c r="AM211" s="1"/>
      <c r="AN211" s="1"/>
      <c r="AO211" s="1"/>
    </row>
    <row r="212" spans="13:41" s="15" customFormat="1" x14ac:dyDescent="0.2">
      <c r="M212">
        <f>IF(Sheet2!I77="","",Sheet2!I77)</f>
        <v>35</v>
      </c>
      <c r="R212" t="str">
        <f>IF(Sheet2!M75="","",Sheet2!M75)</f>
        <v>490016　筑波大</v>
      </c>
      <c r="AI212" s="1"/>
      <c r="AJ212" s="1"/>
      <c r="AK212" s="1"/>
      <c r="AL212" s="1"/>
      <c r="AM212" s="1"/>
      <c r="AN212" s="1"/>
      <c r="AO212" s="1"/>
    </row>
    <row r="213" spans="13:41" s="15" customFormat="1" x14ac:dyDescent="0.2">
      <c r="M213">
        <f>IF(Sheet2!I78="","",Sheet2!I78)</f>
        <v>34</v>
      </c>
      <c r="R213" t="str">
        <f>IF(Sheet2!M76="","",Sheet2!M76)</f>
        <v>492094　帝京大</v>
      </c>
      <c r="AI213" s="1"/>
      <c r="AJ213" s="1"/>
      <c r="AK213" s="1"/>
      <c r="AL213" s="1"/>
      <c r="AM213" s="1"/>
      <c r="AN213" s="1"/>
      <c r="AO213" s="1"/>
    </row>
    <row r="214" spans="13:41" s="15" customFormat="1" x14ac:dyDescent="0.2">
      <c r="M214">
        <f>IF(Sheet2!I79="","",Sheet2!I79)</f>
        <v>33</v>
      </c>
      <c r="R214" t="str">
        <f>IF(Sheet2!M77="","",Sheet2!M77)</f>
        <v>492249　天理大</v>
      </c>
      <c r="AI214" s="1"/>
      <c r="AJ214" s="1"/>
      <c r="AK214" s="1"/>
      <c r="AL214" s="1"/>
      <c r="AM214" s="1"/>
      <c r="AN214" s="1"/>
      <c r="AO214" s="1"/>
    </row>
    <row r="215" spans="13:41" s="15" customFormat="1" x14ac:dyDescent="0.2">
      <c r="M215">
        <f>IF(Sheet2!I80="","",Sheet2!I80)</f>
        <v>32</v>
      </c>
      <c r="R215" t="str">
        <f>IF(Sheet2!M78="","",Sheet2!M78)</f>
        <v>492095　東海大</v>
      </c>
      <c r="AI215" s="1"/>
      <c r="AJ215" s="1"/>
      <c r="AK215" s="1"/>
      <c r="AL215" s="1"/>
      <c r="AM215" s="1"/>
      <c r="AN215" s="1"/>
      <c r="AO215" s="1"/>
    </row>
    <row r="216" spans="13:41" s="15" customFormat="1" x14ac:dyDescent="0.2">
      <c r="M216">
        <f>IF(Sheet2!I81="","",Sheet2!I81)</f>
        <v>31</v>
      </c>
      <c r="R216" t="str">
        <f>IF(Sheet2!M79="","",Sheet2!M79)</f>
        <v>490024　東京学芸大</v>
      </c>
      <c r="AI216" s="1"/>
      <c r="AJ216" s="1"/>
      <c r="AK216" s="1"/>
      <c r="AL216" s="1"/>
      <c r="AM216" s="1"/>
      <c r="AN216" s="1"/>
      <c r="AO216" s="1"/>
    </row>
    <row r="217" spans="13:41" s="15" customFormat="1" x14ac:dyDescent="0.2">
      <c r="M217">
        <f>IF(Sheet2!I82="","",Sheet2!I82)</f>
        <v>30</v>
      </c>
      <c r="R217" t="str">
        <f>IF(Sheet2!M80="","",Sheet2!M80)</f>
        <v>492035　東京国際大</v>
      </c>
      <c r="AI217" s="1"/>
      <c r="AJ217" s="1"/>
      <c r="AK217" s="1"/>
      <c r="AL217" s="1"/>
      <c r="AM217" s="1"/>
      <c r="AN217" s="1"/>
      <c r="AO217" s="1"/>
    </row>
    <row r="218" spans="13:41" s="15" customFormat="1" x14ac:dyDescent="0.2">
      <c r="M218">
        <f>IF(Sheet2!I83="","",Sheet2!I83)</f>
        <v>29</v>
      </c>
      <c r="R218" t="str">
        <f>IF(Sheet2!M81="","",Sheet2!M81)</f>
        <v>490021　東京大</v>
      </c>
      <c r="AI218" s="1"/>
      <c r="AJ218" s="1"/>
      <c r="AK218" s="1"/>
      <c r="AL218" s="1"/>
      <c r="AM218" s="1"/>
      <c r="AN218" s="1"/>
      <c r="AO218" s="1"/>
    </row>
    <row r="219" spans="13:41" s="15" customFormat="1" x14ac:dyDescent="0.2">
      <c r="M219">
        <f>IF(Sheet2!I84="","",Sheet2!I84)</f>
        <v>28</v>
      </c>
      <c r="R219" t="str">
        <f>IF(Sheet2!M82="","",Sheet2!M82)</f>
        <v>492109　東京農業大</v>
      </c>
      <c r="AI219" s="1"/>
      <c r="AJ219" s="1"/>
      <c r="AK219" s="1"/>
      <c r="AL219" s="1"/>
      <c r="AM219" s="1"/>
      <c r="AN219" s="1"/>
      <c r="AO219" s="1"/>
    </row>
    <row r="220" spans="13:41" s="15" customFormat="1" x14ac:dyDescent="0.2">
      <c r="M220">
        <f>IF(Sheet2!I85="","",Sheet2!I85)</f>
        <v>27</v>
      </c>
      <c r="R220" t="str">
        <f>IF(Sheet2!M83="","",Sheet2!M83)</f>
        <v>492196　同志社女子大</v>
      </c>
      <c r="AI220" s="1"/>
      <c r="AJ220" s="1"/>
      <c r="AK220" s="1"/>
      <c r="AL220" s="1"/>
      <c r="AM220" s="1"/>
      <c r="AN220" s="1"/>
      <c r="AO220" s="1"/>
    </row>
    <row r="221" spans="13:41" s="15" customFormat="1" x14ac:dyDescent="0.2">
      <c r="M221">
        <f>IF(Sheet2!I86="","",Sheet2!I86)</f>
        <v>26</v>
      </c>
      <c r="R221" t="str">
        <f>IF(Sheet2!M84="","",Sheet2!M84)</f>
        <v>492195　同志社大</v>
      </c>
      <c r="AI221" s="1"/>
      <c r="AJ221" s="1"/>
      <c r="AK221" s="1"/>
      <c r="AL221" s="1"/>
      <c r="AM221" s="1"/>
      <c r="AN221" s="1"/>
      <c r="AO221" s="1"/>
    </row>
    <row r="222" spans="13:41" s="15" customFormat="1" x14ac:dyDescent="0.2">
      <c r="M222">
        <f>IF(Sheet2!I87="","",Sheet2!I87)</f>
        <v>25</v>
      </c>
      <c r="R222" t="str">
        <f>IF(Sheet2!M85="","",Sheet2!M85)</f>
        <v>490010　東北大</v>
      </c>
      <c r="AI222" s="1"/>
      <c r="AJ222" s="1"/>
      <c r="AK222" s="1"/>
      <c r="AL222" s="1"/>
      <c r="AM222" s="1"/>
      <c r="AN222" s="1"/>
      <c r="AO222" s="1"/>
    </row>
    <row r="223" spans="13:41" s="15" customFormat="1" x14ac:dyDescent="0.2">
      <c r="M223">
        <f>IF(Sheet2!I88="","",Sheet2!I88)</f>
        <v>24</v>
      </c>
      <c r="R223" t="str">
        <f>IF(Sheet2!M86="","",Sheet2!M86)</f>
        <v>492114　東洋大</v>
      </c>
      <c r="AI223" s="1"/>
      <c r="AJ223" s="1"/>
      <c r="AK223" s="1"/>
      <c r="AL223" s="1"/>
      <c r="AM223" s="1"/>
      <c r="AN223" s="1"/>
      <c r="AO223" s="1"/>
    </row>
    <row r="224" spans="13:41" s="15" customFormat="1" x14ac:dyDescent="0.2">
      <c r="M224">
        <f>IF(Sheet2!I89="","",Sheet2!I89)</f>
        <v>23</v>
      </c>
      <c r="R224" t="str">
        <f>IF(Sheet2!M87="","",Sheet2!M87)</f>
        <v>490064　徳島大</v>
      </c>
      <c r="AI224" s="1"/>
      <c r="AJ224" s="1"/>
      <c r="AK224" s="1"/>
      <c r="AL224" s="1"/>
      <c r="AM224" s="1"/>
      <c r="AN224" s="1"/>
      <c r="AO224" s="1"/>
    </row>
    <row r="225" spans="13:41" s="15" customFormat="1" x14ac:dyDescent="0.2">
      <c r="M225">
        <f>IF(Sheet2!I90="","",Sheet2!I90)</f>
        <v>22</v>
      </c>
      <c r="R225" t="str">
        <f>IF(Sheet2!M88="","",Sheet2!M88)</f>
        <v>490059　鳥取大</v>
      </c>
      <c r="AI225" s="1"/>
      <c r="AJ225" s="1"/>
      <c r="AK225" s="1"/>
      <c r="AL225" s="1"/>
      <c r="AM225" s="1"/>
      <c r="AN225" s="1"/>
      <c r="AO225" s="1"/>
    </row>
    <row r="226" spans="13:41" s="15" customFormat="1" x14ac:dyDescent="0.2">
      <c r="R226" t="str">
        <f>IF(Sheet2!M89="","",Sheet2!M89)</f>
        <v>491013　名古屋市立大</v>
      </c>
      <c r="AI226" s="1"/>
      <c r="AJ226" s="1"/>
      <c r="AK226" s="1"/>
      <c r="AL226" s="1"/>
      <c r="AM226" s="1"/>
      <c r="AN226" s="1"/>
      <c r="AO226" s="1"/>
    </row>
    <row r="227" spans="13:41" s="15" customFormat="1" x14ac:dyDescent="0.2">
      <c r="R227" t="str">
        <f>IF(Sheet2!M90="","",Sheet2!M90)</f>
        <v>501020　名古屋大</v>
      </c>
      <c r="AI227" s="1"/>
      <c r="AJ227" s="1"/>
      <c r="AK227" s="1"/>
      <c r="AL227" s="1"/>
      <c r="AM227" s="1"/>
      <c r="AN227" s="1"/>
      <c r="AO227" s="1"/>
    </row>
    <row r="228" spans="13:41" s="15" customFormat="1" x14ac:dyDescent="0.2">
      <c r="R228" t="str">
        <f>IF(Sheet2!M91="","",Sheet2!M91)</f>
        <v>501019　奈良県立大</v>
      </c>
      <c r="AI228" s="1"/>
      <c r="AJ228" s="1"/>
      <c r="AK228" s="1"/>
      <c r="AL228" s="1"/>
      <c r="AM228" s="1"/>
      <c r="AN228" s="1"/>
      <c r="AO228" s="1"/>
    </row>
    <row r="229" spans="13:41" s="15" customFormat="1" x14ac:dyDescent="0.2">
      <c r="R229" t="str">
        <f>IF(Sheet2!M92="","",Sheet2!M92)</f>
        <v>490095　鳴門教育大</v>
      </c>
      <c r="AI229" s="1"/>
      <c r="AJ229" s="1"/>
      <c r="AK229" s="1"/>
      <c r="AL229" s="1"/>
      <c r="AM229" s="1"/>
      <c r="AN229" s="1"/>
      <c r="AO229" s="1"/>
    </row>
    <row r="230" spans="13:41" s="15" customFormat="1" x14ac:dyDescent="0.2">
      <c r="R230" t="str">
        <f>IF(Sheet2!M93="","",Sheet2!M93)</f>
        <v>492123　日本体育大</v>
      </c>
      <c r="AI230" s="1"/>
      <c r="AJ230" s="1"/>
      <c r="AK230" s="1"/>
      <c r="AL230" s="1"/>
      <c r="AM230" s="1"/>
      <c r="AN230" s="1"/>
      <c r="AO230" s="1"/>
    </row>
    <row r="231" spans="13:41" s="15" customFormat="1" x14ac:dyDescent="0.2">
      <c r="R231" t="str">
        <f>IF(Sheet2!M94="","",Sheet2!M94)</f>
        <v>492116　日本大</v>
      </c>
      <c r="AI231" s="1"/>
      <c r="AJ231" s="1"/>
      <c r="AK231" s="1"/>
      <c r="AL231" s="1"/>
      <c r="AM231" s="1"/>
      <c r="AN231" s="1"/>
      <c r="AO231" s="1"/>
    </row>
    <row r="232" spans="13:41" s="15" customFormat="1" x14ac:dyDescent="0.2">
      <c r="R232" t="str">
        <f>IF(Sheet2!M95="","",Sheet2!M95)</f>
        <v>492342　姫路獨協大</v>
      </c>
      <c r="AI232" s="1"/>
      <c r="AJ232" s="1"/>
      <c r="AK232" s="1"/>
      <c r="AL232" s="1"/>
      <c r="AM232" s="1"/>
      <c r="AN232" s="1"/>
      <c r="AO232" s="1"/>
    </row>
    <row r="233" spans="13:41" s="15" customFormat="1" x14ac:dyDescent="0.2">
      <c r="R233" t="str">
        <f>IF(Sheet2!M96="","",Sheet2!M96)</f>
        <v>492245　兵庫医科大</v>
      </c>
      <c r="AI233" s="1"/>
      <c r="AJ233" s="1"/>
      <c r="AK233" s="1"/>
      <c r="AL233" s="1"/>
      <c r="AM233" s="1"/>
      <c r="AN233" s="1"/>
      <c r="AO233" s="1"/>
    </row>
    <row r="234" spans="13:41" s="15" customFormat="1" x14ac:dyDescent="0.2">
      <c r="R234" t="str">
        <f>IF(Sheet2!M97="","",Sheet2!M97)</f>
        <v>490092　兵庫教育大</v>
      </c>
      <c r="AI234" s="1"/>
      <c r="AJ234" s="1"/>
      <c r="AK234" s="1"/>
      <c r="AL234" s="1"/>
      <c r="AM234" s="1"/>
      <c r="AN234" s="1"/>
      <c r="AO234" s="1"/>
    </row>
    <row r="235" spans="13:41" s="15" customFormat="1" x14ac:dyDescent="0.2">
      <c r="R235" t="str">
        <f>IF(Sheet2!M98="","",Sheet2!M98)</f>
        <v>491082　兵庫県立大</v>
      </c>
      <c r="AI235" s="1"/>
      <c r="AJ235" s="1"/>
      <c r="AK235" s="1"/>
      <c r="AL235" s="1"/>
      <c r="AM235" s="1"/>
      <c r="AN235" s="1"/>
      <c r="AO235" s="1"/>
    </row>
    <row r="236" spans="13:41" s="15" customFormat="1" x14ac:dyDescent="0.2">
      <c r="R236" t="str">
        <f>IF(Sheet2!M99="","",Sheet2!M99)</f>
        <v>492413　兵庫大</v>
      </c>
      <c r="AI236" s="1"/>
      <c r="AJ236" s="1"/>
      <c r="AK236" s="1"/>
      <c r="AL236" s="1"/>
      <c r="AM236" s="1"/>
      <c r="AN236" s="1"/>
      <c r="AO236" s="1"/>
    </row>
    <row r="237" spans="13:41" s="15" customFormat="1" x14ac:dyDescent="0.2">
      <c r="R237" t="str">
        <f>IF(Sheet2!M100="","",Sheet2!M100)</f>
        <v>492259　広島経済大</v>
      </c>
      <c r="AI237" s="1"/>
      <c r="AJ237" s="1"/>
      <c r="AK237" s="1"/>
      <c r="AL237" s="1"/>
      <c r="AM237" s="1"/>
      <c r="AN237" s="1"/>
      <c r="AO237" s="1"/>
    </row>
    <row r="238" spans="13:41" s="15" customFormat="1" x14ac:dyDescent="0.2">
      <c r="R238" t="str">
        <f>IF(Sheet2!M101="","",Sheet2!M101)</f>
        <v>490062　広島大</v>
      </c>
      <c r="AI238" s="1"/>
      <c r="AJ238" s="1"/>
      <c r="AK238" s="1"/>
      <c r="AL238" s="1"/>
      <c r="AM238" s="1"/>
      <c r="AN238" s="1"/>
      <c r="AO238" s="1"/>
    </row>
    <row r="239" spans="13:41" s="15" customFormat="1" x14ac:dyDescent="0.2">
      <c r="R239" t="str">
        <f>IF(Sheet2!M102="","",Sheet2!M102)</f>
        <v>492604　びわ学大</v>
      </c>
      <c r="AI239" s="1"/>
      <c r="AJ239" s="1"/>
      <c r="AK239" s="1"/>
      <c r="AL239" s="1"/>
      <c r="AM239" s="1"/>
      <c r="AN239" s="1"/>
      <c r="AO239" s="1"/>
    </row>
    <row r="240" spans="13:41" s="15" customFormat="1" x14ac:dyDescent="0.2">
      <c r="R240" t="str">
        <f>IF(Sheet2!M103="","",Sheet2!M103)</f>
        <v>492522　びわスポ大</v>
      </c>
      <c r="AI240" s="1"/>
      <c r="AJ240" s="1"/>
      <c r="AK240" s="1"/>
      <c r="AL240" s="1"/>
      <c r="AM240" s="1"/>
      <c r="AN240" s="1"/>
      <c r="AO240" s="1"/>
    </row>
    <row r="241" spans="18:41" s="15" customFormat="1" x14ac:dyDescent="0.2">
      <c r="R241" t="str">
        <f>IF(Sheet2!M104="","",Sheet2!M104)</f>
        <v>492283　福岡大</v>
      </c>
      <c r="AI241" s="1"/>
      <c r="AJ241" s="1"/>
      <c r="AK241" s="1"/>
      <c r="AL241" s="1"/>
      <c r="AM241" s="1"/>
      <c r="AN241" s="1"/>
      <c r="AO241" s="1"/>
    </row>
    <row r="242" spans="18:41" s="15" customFormat="1" x14ac:dyDescent="0.2">
      <c r="R242" t="str">
        <f>IF(Sheet2!M105="","",Sheet2!M105)</f>
        <v>492199　佛教大</v>
      </c>
      <c r="AI242" s="1"/>
      <c r="AJ242" s="1"/>
      <c r="AK242" s="1"/>
      <c r="AL242" s="1"/>
      <c r="AM242" s="1"/>
      <c r="AN242" s="1"/>
      <c r="AO242" s="1"/>
    </row>
    <row r="243" spans="18:41" s="15" customFormat="1" x14ac:dyDescent="0.2">
      <c r="R243" t="str">
        <f>IF(Sheet2!M106="","",Sheet2!M106)</f>
        <v>492126　法政大</v>
      </c>
      <c r="AI243" s="1"/>
      <c r="AJ243" s="1"/>
      <c r="AK243" s="1"/>
      <c r="AL243" s="1"/>
      <c r="AM243" s="1"/>
      <c r="AN243" s="1"/>
      <c r="AO243" s="1"/>
    </row>
    <row r="244" spans="18:41" s="15" customFormat="1" x14ac:dyDescent="0.2">
      <c r="R244" t="str">
        <f>IF(Sheet2!M107="","",Sheet2!M107)</f>
        <v>490091　放送大関西</v>
      </c>
      <c r="AI244" s="1"/>
      <c r="AJ244" s="1"/>
      <c r="AK244" s="1"/>
      <c r="AL244" s="1"/>
      <c r="AM244" s="1"/>
      <c r="AN244" s="1"/>
      <c r="AO244" s="1"/>
    </row>
    <row r="245" spans="18:41" s="15" customFormat="1" x14ac:dyDescent="0.2">
      <c r="R245" t="str">
        <f>IF(Sheet2!M108="","",Sheet2!M108)</f>
        <v>492246　武庫川女子大</v>
      </c>
      <c r="AI245" s="1"/>
      <c r="AJ245" s="1"/>
      <c r="AK245" s="1"/>
      <c r="AL245" s="1"/>
      <c r="AM245" s="1"/>
      <c r="AN245" s="1"/>
      <c r="AO245" s="1"/>
    </row>
    <row r="246" spans="18:41" s="15" customFormat="1" x14ac:dyDescent="0.2">
      <c r="R246" t="str">
        <f>IF(Sheet2!M109="","",Sheet2!M109)</f>
        <v>492329　明治国際医療大</v>
      </c>
      <c r="AI246" s="1"/>
      <c r="AJ246" s="1"/>
      <c r="AK246" s="1"/>
      <c r="AL246" s="1"/>
      <c r="AM246" s="1"/>
      <c r="AN246" s="1"/>
      <c r="AO246" s="1"/>
    </row>
    <row r="247" spans="18:41" s="15" customFormat="1" x14ac:dyDescent="0.2">
      <c r="R247" t="str">
        <f>IF(Sheet2!M110="","",Sheet2!M110)</f>
        <v>492184　名城大</v>
      </c>
      <c r="AI247" s="1"/>
      <c r="AJ247" s="1"/>
      <c r="AK247" s="1"/>
      <c r="AL247" s="1"/>
      <c r="AM247" s="1"/>
      <c r="AN247" s="1"/>
      <c r="AO247" s="1"/>
    </row>
    <row r="248" spans="18:41" s="15" customFormat="1" x14ac:dyDescent="0.2">
      <c r="R248" t="str">
        <f>IF(Sheet2!M111="","",Sheet2!M111)</f>
        <v>500004　大和大</v>
      </c>
      <c r="AI248" s="1"/>
      <c r="AJ248" s="1"/>
      <c r="AK248" s="1"/>
      <c r="AL248" s="1"/>
      <c r="AM248" s="1"/>
      <c r="AN248" s="1"/>
      <c r="AO248" s="1"/>
    </row>
    <row r="249" spans="18:41" s="15" customFormat="1" x14ac:dyDescent="0.2">
      <c r="R249" t="str">
        <f>IF(Sheet2!M112="","",Sheet2!M112)</f>
        <v>492158　山梨学院大</v>
      </c>
      <c r="AI249" s="1"/>
      <c r="AJ249" s="1"/>
      <c r="AK249" s="1"/>
      <c r="AL249" s="1"/>
      <c r="AM249" s="1"/>
      <c r="AN249" s="1"/>
      <c r="AO249" s="1"/>
    </row>
    <row r="250" spans="18:41" s="15" customFormat="1" x14ac:dyDescent="0.2">
      <c r="R250" t="str">
        <f>IF(Sheet2!M113="","",Sheet2!M113)</f>
        <v>490034　横浜国立大</v>
      </c>
      <c r="AI250" s="1"/>
      <c r="AJ250" s="1"/>
      <c r="AK250" s="1"/>
      <c r="AL250" s="1"/>
      <c r="AM250" s="1"/>
      <c r="AN250" s="1"/>
      <c r="AO250" s="1"/>
    </row>
    <row r="251" spans="18:41" s="15" customFormat="1" x14ac:dyDescent="0.2">
      <c r="R251" t="str">
        <f>IF(Sheet2!M114="","",Sheet2!M114)</f>
        <v>492137　立教大</v>
      </c>
      <c r="AI251" s="1"/>
      <c r="AJ251" s="1"/>
      <c r="AK251" s="1"/>
      <c r="AL251" s="1"/>
      <c r="AM251" s="1"/>
      <c r="AN251" s="1"/>
      <c r="AO251" s="1"/>
    </row>
    <row r="252" spans="18:41" s="15" customFormat="1" x14ac:dyDescent="0.2">
      <c r="R252" t="str">
        <f>IF(Sheet2!M115="","",Sheet2!M115)</f>
        <v>492200　立命館大</v>
      </c>
      <c r="AI252" s="1"/>
      <c r="AJ252" s="1"/>
      <c r="AK252" s="1"/>
      <c r="AL252" s="1"/>
      <c r="AM252" s="1"/>
      <c r="AN252" s="1"/>
      <c r="AO252" s="1"/>
    </row>
    <row r="253" spans="18:41" s="15" customFormat="1" x14ac:dyDescent="0.2">
      <c r="R253" t="str">
        <f>IF(Sheet2!M116="","",Sheet2!M116)</f>
        <v>492201　龍谷大</v>
      </c>
      <c r="AI253" s="1"/>
      <c r="AJ253" s="1"/>
      <c r="AK253" s="1"/>
      <c r="AL253" s="1"/>
      <c r="AM253" s="1"/>
      <c r="AN253" s="1"/>
      <c r="AO253" s="1"/>
    </row>
    <row r="254" spans="18:41" s="15" customFormat="1" x14ac:dyDescent="0.2">
      <c r="R254" t="str">
        <f>IF(Sheet2!M117="","",Sheet2!M117)</f>
        <v>492356　流通科学大</v>
      </c>
      <c r="AI254" s="1"/>
      <c r="AJ254" s="1"/>
      <c r="AK254" s="1"/>
      <c r="AL254" s="1"/>
      <c r="AM254" s="1"/>
      <c r="AN254" s="1"/>
      <c r="AO254" s="1"/>
    </row>
    <row r="255" spans="18:41" s="15" customFormat="1" x14ac:dyDescent="0.2">
      <c r="R255" t="str">
        <f>IF(Sheet2!M118="","",Sheet2!M118)</f>
        <v>492029　流通経済大</v>
      </c>
      <c r="AI255" s="1"/>
      <c r="AJ255" s="1"/>
      <c r="AK255" s="1"/>
      <c r="AL255" s="1"/>
      <c r="AM255" s="1"/>
      <c r="AN255" s="1"/>
      <c r="AO255" s="1"/>
    </row>
    <row r="256" spans="18:41" s="15" customFormat="1" x14ac:dyDescent="0.2">
      <c r="R256" t="str">
        <f>IF(Sheet2!M119="","",Sheet2!M119)</f>
        <v>490058　和歌山大</v>
      </c>
      <c r="AI256" s="1"/>
      <c r="AJ256" s="1"/>
      <c r="AK256" s="1"/>
      <c r="AL256" s="1"/>
      <c r="AM256" s="1"/>
      <c r="AN256" s="1"/>
      <c r="AO256" s="1"/>
    </row>
    <row r="257" spans="18:41" s="15" customFormat="1" x14ac:dyDescent="0.2">
      <c r="R257" t="str">
        <f>IF(Sheet2!M120="","",Sheet2!M120)</f>
        <v>492140　早稲田大</v>
      </c>
      <c r="AI257" s="1"/>
      <c r="AJ257" s="1"/>
      <c r="AK257" s="1"/>
      <c r="AL257" s="1"/>
      <c r="AM257" s="1"/>
      <c r="AN257" s="1"/>
      <c r="AO257" s="1"/>
    </row>
    <row r="258" spans="18:41" s="15" customFormat="1" x14ac:dyDescent="0.2">
      <c r="R258" t="str">
        <f>IF(Sheet2!M121="","",Sheet2!M121)</f>
        <v/>
      </c>
      <c r="AI258" s="1"/>
      <c r="AJ258" s="1"/>
      <c r="AK258" s="1"/>
      <c r="AL258" s="1"/>
      <c r="AM258" s="1"/>
      <c r="AN258" s="1"/>
      <c r="AO258" s="1"/>
    </row>
    <row r="259" spans="18:41" s="15" customFormat="1" x14ac:dyDescent="0.2">
      <c r="R259" t="str">
        <f>IF(Sheet2!M122="","",Sheet2!M122)</f>
        <v/>
      </c>
      <c r="AI259" s="1"/>
      <c r="AJ259" s="1"/>
      <c r="AK259" s="1"/>
      <c r="AL259" s="1"/>
      <c r="AM259" s="1"/>
      <c r="AN259" s="1"/>
      <c r="AO259" s="1"/>
    </row>
    <row r="260" spans="18:41" s="15" customFormat="1" x14ac:dyDescent="0.2">
      <c r="R260" t="str">
        <f>IF(Sheet2!M123="","",Sheet2!M123)</f>
        <v/>
      </c>
      <c r="AI260" s="1"/>
      <c r="AJ260" s="1"/>
      <c r="AK260" s="1"/>
      <c r="AL260" s="1"/>
      <c r="AM260" s="1"/>
      <c r="AN260" s="1"/>
      <c r="AO260" s="1"/>
    </row>
    <row r="261" spans="18:41" s="15" customFormat="1" x14ac:dyDescent="0.2">
      <c r="R261" t="str">
        <f>IF(Sheet2!M124="","",Sheet2!M124)</f>
        <v/>
      </c>
      <c r="AI261" s="1"/>
      <c r="AJ261" s="1"/>
      <c r="AK261" s="1"/>
      <c r="AL261" s="1"/>
      <c r="AM261" s="1"/>
      <c r="AN261" s="1"/>
      <c r="AO261" s="1"/>
    </row>
    <row r="262" spans="18:41" s="15" customFormat="1" x14ac:dyDescent="0.2">
      <c r="R262" t="str">
        <f>IF(Sheet2!M125="","",Sheet2!M125)</f>
        <v/>
      </c>
      <c r="AI262" s="1"/>
      <c r="AJ262" s="1"/>
      <c r="AK262" s="1"/>
      <c r="AL262" s="1"/>
      <c r="AM262" s="1"/>
      <c r="AN262" s="1"/>
      <c r="AO262" s="1"/>
    </row>
    <row r="263" spans="18:41" s="15" customFormat="1" x14ac:dyDescent="0.2">
      <c r="R263" t="str">
        <f>IF(Sheet2!M126="","",Sheet2!M126)</f>
        <v/>
      </c>
      <c r="AI263" s="1"/>
      <c r="AJ263" s="1"/>
      <c r="AK263" s="1"/>
      <c r="AL263" s="1"/>
      <c r="AM263" s="1"/>
      <c r="AN263" s="1"/>
      <c r="AO263" s="1"/>
    </row>
    <row r="264" spans="18:41" s="15" customFormat="1" x14ac:dyDescent="0.2">
      <c r="R264" t="str">
        <f>IF(Sheet2!M127="","",Sheet2!M127)</f>
        <v/>
      </c>
      <c r="AI264" s="1"/>
      <c r="AJ264" s="1"/>
      <c r="AK264" s="1"/>
      <c r="AL264" s="1"/>
      <c r="AM264" s="1"/>
      <c r="AN264" s="1"/>
      <c r="AO264" s="1"/>
    </row>
    <row r="265" spans="18:41" s="15" customFormat="1" x14ac:dyDescent="0.2">
      <c r="R265" t="str">
        <f>IF(Sheet2!M128="","",Sheet2!M128)</f>
        <v/>
      </c>
      <c r="AI265" s="1"/>
      <c r="AJ265" s="1"/>
      <c r="AK265" s="1"/>
      <c r="AL265" s="1"/>
      <c r="AM265" s="1"/>
      <c r="AN265" s="1"/>
      <c r="AO265" s="1"/>
    </row>
    <row r="266" spans="18:41" s="15" customFormat="1" x14ac:dyDescent="0.2">
      <c r="R266" t="str">
        <f>IF(Sheet2!M129="","",Sheet2!M129)</f>
        <v/>
      </c>
      <c r="AI266" s="1"/>
      <c r="AJ266" s="1"/>
      <c r="AK266" s="1"/>
      <c r="AL266" s="1"/>
      <c r="AM266" s="1"/>
      <c r="AN266" s="1"/>
      <c r="AO266" s="1"/>
    </row>
    <row r="267" spans="18:41" s="15" customFormat="1" x14ac:dyDescent="0.2">
      <c r="R267" t="str">
        <f>IF(Sheet2!M130="","",Sheet2!M130)</f>
        <v/>
      </c>
      <c r="AI267" s="1"/>
      <c r="AJ267" s="1"/>
      <c r="AK267" s="1"/>
      <c r="AL267" s="1"/>
      <c r="AM267" s="1"/>
      <c r="AN267" s="1"/>
      <c r="AO267" s="1"/>
    </row>
    <row r="268" spans="18:41" s="15" customFormat="1" x14ac:dyDescent="0.2">
      <c r="R268" t="str">
        <f>IF(Sheet2!M131="","",Sheet2!M131)</f>
        <v/>
      </c>
      <c r="AI268" s="1"/>
      <c r="AJ268" s="1"/>
      <c r="AK268" s="1"/>
      <c r="AL268" s="1"/>
      <c r="AM268" s="1"/>
      <c r="AN268" s="1"/>
      <c r="AO268" s="1"/>
    </row>
    <row r="269" spans="18:41" s="15" customFormat="1" x14ac:dyDescent="0.2">
      <c r="R269" t="str">
        <f>IF(Sheet2!M132="","",Sheet2!M132)</f>
        <v/>
      </c>
      <c r="AI269" s="1"/>
      <c r="AJ269" s="1"/>
      <c r="AK269" s="1"/>
      <c r="AL269" s="1"/>
      <c r="AM269" s="1"/>
      <c r="AN269" s="1"/>
      <c r="AO269" s="1"/>
    </row>
    <row r="270" spans="18:41" s="15" customFormat="1" x14ac:dyDescent="0.2">
      <c r="R270" t="str">
        <f>IF(Sheet2!M133="","",Sheet2!M133)</f>
        <v/>
      </c>
      <c r="AI270" s="1"/>
      <c r="AJ270" s="1"/>
      <c r="AK270" s="1"/>
      <c r="AL270" s="1"/>
      <c r="AM270" s="1"/>
      <c r="AN270" s="1"/>
      <c r="AO270" s="1"/>
    </row>
    <row r="271" spans="18:41" s="15" customFormat="1" x14ac:dyDescent="0.2">
      <c r="R271" t="str">
        <f>IF(Sheet2!M134="","",Sheet2!M134)</f>
        <v/>
      </c>
      <c r="AI271" s="1"/>
      <c r="AJ271" s="1"/>
      <c r="AK271" s="1"/>
      <c r="AL271" s="1"/>
      <c r="AM271" s="1"/>
      <c r="AN271" s="1"/>
      <c r="AO271" s="1"/>
    </row>
    <row r="272" spans="18:41" s="15" customFormat="1" x14ac:dyDescent="0.2">
      <c r="R272" t="str">
        <f>IF(Sheet2!M135="","",Sheet2!M135)</f>
        <v/>
      </c>
      <c r="AI272" s="1"/>
      <c r="AJ272" s="1"/>
      <c r="AK272" s="1"/>
      <c r="AL272" s="1"/>
      <c r="AM272" s="1"/>
      <c r="AN272" s="1"/>
      <c r="AO272" s="1"/>
    </row>
    <row r="273" spans="2:18" x14ac:dyDescent="0.2">
      <c r="B273" s="15"/>
      <c r="R273" t="str">
        <f>IF(Sheet2!M136="","",Sheet2!M136)</f>
        <v/>
      </c>
    </row>
    <row r="274" spans="2:18" x14ac:dyDescent="0.2">
      <c r="R274" t="str">
        <f>IF(Sheet2!M137="","",Sheet2!M137)</f>
        <v/>
      </c>
    </row>
    <row r="275" spans="2:18" x14ac:dyDescent="0.2">
      <c r="R275" t="str">
        <f>IF(Sheet2!M138="","",Sheet2!M138)</f>
        <v/>
      </c>
    </row>
    <row r="276" spans="2:18" x14ac:dyDescent="0.2">
      <c r="R276" t="str">
        <f>IF(Sheet2!M139="","",Sheet2!M139)</f>
        <v/>
      </c>
    </row>
    <row r="277" spans="2:18" x14ac:dyDescent="0.2">
      <c r="R277" t="str">
        <f>IF(Sheet2!M140="","",Sheet2!M140)</f>
        <v/>
      </c>
    </row>
    <row r="278" spans="2:18" x14ac:dyDescent="0.2">
      <c r="R278" t="str">
        <f>IF(Sheet2!M141="","",Sheet2!M141)</f>
        <v/>
      </c>
    </row>
    <row r="279" spans="2:18" x14ac:dyDescent="0.2">
      <c r="R279" t="str">
        <f>IF(Sheet2!M142="","",Sheet2!M142)</f>
        <v/>
      </c>
    </row>
    <row r="280" spans="2:18" x14ac:dyDescent="0.2">
      <c r="R280" t="str">
        <f>IF(Sheet2!M143="","",Sheet2!M143)</f>
        <v/>
      </c>
    </row>
    <row r="281" spans="2:18" x14ac:dyDescent="0.2">
      <c r="R281" t="str">
        <f>IF(Sheet2!M144="","",Sheet2!M144)</f>
        <v/>
      </c>
    </row>
    <row r="282" spans="2:18" x14ac:dyDescent="0.2">
      <c r="R282" t="str">
        <f>IF(Sheet2!M145="","",Sheet2!M145)</f>
        <v/>
      </c>
    </row>
    <row r="283" spans="2:18" x14ac:dyDescent="0.2">
      <c r="R283" t="str">
        <f>IF(Sheet2!M146="","",Sheet2!M146)</f>
        <v/>
      </c>
    </row>
    <row r="284" spans="2:18" x14ac:dyDescent="0.2">
      <c r="R284" t="str">
        <f>IF(Sheet2!M147="","",Sheet2!M147)</f>
        <v/>
      </c>
    </row>
    <row r="285" spans="2:18" x14ac:dyDescent="0.2">
      <c r="R285" t="str">
        <f>IF(Sheet2!M148="","",Sheet2!M148)</f>
        <v/>
      </c>
    </row>
    <row r="286" spans="2:18" x14ac:dyDescent="0.2">
      <c r="R286" t="str">
        <f>IF(Sheet2!M149="","",Sheet2!M149)</f>
        <v/>
      </c>
    </row>
    <row r="287" spans="2:18" x14ac:dyDescent="0.2">
      <c r="R287" t="str">
        <f>IF(Sheet2!M150="","",Sheet2!M150)</f>
        <v/>
      </c>
    </row>
    <row r="288" spans="2:18" x14ac:dyDescent="0.2">
      <c r="R288" t="str">
        <f>IF(Sheet2!M151="","",Sheet2!M151)</f>
        <v/>
      </c>
    </row>
    <row r="289" spans="18:18" x14ac:dyDescent="0.2">
      <c r="R289" t="str">
        <f>IF(Sheet2!M152="","",Sheet2!M152)</f>
        <v/>
      </c>
    </row>
    <row r="290" spans="18:18" x14ac:dyDescent="0.2">
      <c r="R290" t="str">
        <f>IF(Sheet2!M153="","",Sheet2!M153)</f>
        <v/>
      </c>
    </row>
    <row r="291" spans="18:18" x14ac:dyDescent="0.2">
      <c r="R291" t="str">
        <f>IF(Sheet2!M154="","",Sheet2!M154)</f>
        <v/>
      </c>
    </row>
    <row r="292" spans="18:18" x14ac:dyDescent="0.2">
      <c r="R292" t="str">
        <f>IF(Sheet2!M155="","",Sheet2!M155)</f>
        <v/>
      </c>
    </row>
    <row r="293" spans="18:18" x14ac:dyDescent="0.2">
      <c r="R293" t="str">
        <f>IF(Sheet2!M156="","",Sheet2!M156)</f>
        <v/>
      </c>
    </row>
    <row r="294" spans="18:18" x14ac:dyDescent="0.2">
      <c r="R294" t="str">
        <f>IF(Sheet2!M157="","",Sheet2!M157)</f>
        <v/>
      </c>
    </row>
    <row r="295" spans="18:18" x14ac:dyDescent="0.2">
      <c r="R295" t="str">
        <f>IF(Sheet2!M158="","",Sheet2!M158)</f>
        <v/>
      </c>
    </row>
    <row r="296" spans="18:18" x14ac:dyDescent="0.2">
      <c r="R296" t="str">
        <f>IF(Sheet2!M159="","",Sheet2!M159)</f>
        <v/>
      </c>
    </row>
    <row r="297" spans="18:18" x14ac:dyDescent="0.2">
      <c r="R297" t="str">
        <f>IF(Sheet2!M160="","",Sheet2!M160)</f>
        <v/>
      </c>
    </row>
    <row r="298" spans="18:18" x14ac:dyDescent="0.2">
      <c r="R298" t="str">
        <f>IF(Sheet2!M161="","",Sheet2!M161)</f>
        <v/>
      </c>
    </row>
    <row r="299" spans="18:18" x14ac:dyDescent="0.2">
      <c r="R299" t="str">
        <f>IF(Sheet2!M162="","",Sheet2!M162)</f>
        <v/>
      </c>
    </row>
    <row r="300" spans="18:18" x14ac:dyDescent="0.2">
      <c r="R300" t="str">
        <f>IF(Sheet2!M163="","",Sheet2!M163)</f>
        <v/>
      </c>
    </row>
    <row r="301" spans="18:18" x14ac:dyDescent="0.2">
      <c r="R301" t="str">
        <f>IF(Sheet2!M164="","",Sheet2!M164)</f>
        <v/>
      </c>
    </row>
    <row r="302" spans="18:18" x14ac:dyDescent="0.2">
      <c r="R302" t="str">
        <f>IF(Sheet2!M165="","",Sheet2!M165)</f>
        <v/>
      </c>
    </row>
    <row r="303" spans="18:18" x14ac:dyDescent="0.2">
      <c r="R303" t="str">
        <f>IF(Sheet2!M166="","",Sheet2!M166)</f>
        <v/>
      </c>
    </row>
    <row r="304" spans="18:18" x14ac:dyDescent="0.2">
      <c r="R304" t="str">
        <f>IF(Sheet2!M167="","",Sheet2!M167)</f>
        <v/>
      </c>
    </row>
    <row r="305" spans="18:18" x14ac:dyDescent="0.2">
      <c r="R305" t="str">
        <f>IF(Sheet2!M168="","",Sheet2!M168)</f>
        <v/>
      </c>
    </row>
    <row r="306" spans="18:18" x14ac:dyDescent="0.2">
      <c r="R306" t="str">
        <f>IF(Sheet2!M169="","",Sheet2!M169)</f>
        <v/>
      </c>
    </row>
    <row r="307" spans="18:18" x14ac:dyDescent="0.2">
      <c r="R307" t="str">
        <f>IF(Sheet2!M170="","",Sheet2!M170)</f>
        <v/>
      </c>
    </row>
    <row r="308" spans="18:18" x14ac:dyDescent="0.2">
      <c r="R308" t="str">
        <f>IF(Sheet2!M171="","",Sheet2!M171)</f>
        <v/>
      </c>
    </row>
    <row r="309" spans="18:18" x14ac:dyDescent="0.2">
      <c r="R309" t="str">
        <f>IF(Sheet2!M172="","",Sheet2!M172)</f>
        <v/>
      </c>
    </row>
    <row r="310" spans="18:18" x14ac:dyDescent="0.2">
      <c r="R310" t="str">
        <f>IF(Sheet2!M173="","",Sheet2!M173)</f>
        <v/>
      </c>
    </row>
    <row r="311" spans="18:18" x14ac:dyDescent="0.2">
      <c r="R311" t="str">
        <f>IF(Sheet2!M174="","",Sheet2!M174)</f>
        <v/>
      </c>
    </row>
    <row r="312" spans="18:18" x14ac:dyDescent="0.2">
      <c r="R312" t="str">
        <f>IF(Sheet2!M175="","",Sheet2!M175)</f>
        <v/>
      </c>
    </row>
    <row r="313" spans="18:18" x14ac:dyDescent="0.2">
      <c r="R313" t="str">
        <f>IF(Sheet2!M176="","",Sheet2!M176)</f>
        <v/>
      </c>
    </row>
    <row r="314" spans="18:18" x14ac:dyDescent="0.2">
      <c r="R314" t="str">
        <f>IF(Sheet2!M177="","",Sheet2!M177)</f>
        <v/>
      </c>
    </row>
    <row r="315" spans="18:18" x14ac:dyDescent="0.2">
      <c r="R315" t="str">
        <f>IF(Sheet2!M178="","",Sheet2!M178)</f>
        <v/>
      </c>
    </row>
    <row r="316" spans="18:18" x14ac:dyDescent="0.2">
      <c r="R316" t="str">
        <f>IF(Sheet2!M179="","",Sheet2!M179)</f>
        <v/>
      </c>
    </row>
    <row r="317" spans="18:18" x14ac:dyDescent="0.2">
      <c r="R317" t="str">
        <f>IF(Sheet2!M180="","",Sheet2!M180)</f>
        <v/>
      </c>
    </row>
    <row r="318" spans="18:18" x14ac:dyDescent="0.2">
      <c r="R318" t="str">
        <f>IF(Sheet2!M181="","",Sheet2!M181)</f>
        <v/>
      </c>
    </row>
    <row r="319" spans="18:18" x14ac:dyDescent="0.2">
      <c r="R319" t="str">
        <f>IF(Sheet2!M182="","",Sheet2!M182)</f>
        <v/>
      </c>
    </row>
    <row r="320" spans="18:18" x14ac:dyDescent="0.2">
      <c r="R320" t="str">
        <f>IF(Sheet2!M183="","",Sheet2!M183)</f>
        <v/>
      </c>
    </row>
    <row r="321" spans="18:18" x14ac:dyDescent="0.2">
      <c r="R321" t="str">
        <f>IF(Sheet2!M184="","",Sheet2!M184)</f>
        <v/>
      </c>
    </row>
    <row r="322" spans="18:18" x14ac:dyDescent="0.2">
      <c r="R322" t="str">
        <f>IF(Sheet2!M185="","",Sheet2!M185)</f>
        <v/>
      </c>
    </row>
    <row r="323" spans="18:18" x14ac:dyDescent="0.2">
      <c r="R323" t="str">
        <f>IF(Sheet2!M186="","",Sheet2!M186)</f>
        <v/>
      </c>
    </row>
    <row r="324" spans="18:18" x14ac:dyDescent="0.2">
      <c r="R324" t="str">
        <f>IF(Sheet2!M187="","",Sheet2!M187)</f>
        <v/>
      </c>
    </row>
    <row r="325" spans="18:18" x14ac:dyDescent="0.2">
      <c r="R325" t="str">
        <f>IF(Sheet2!M188="","",Sheet2!M188)</f>
        <v/>
      </c>
    </row>
    <row r="326" spans="18:18" x14ac:dyDescent="0.2">
      <c r="R326" t="str">
        <f>IF(Sheet2!M189="","",Sheet2!M189)</f>
        <v/>
      </c>
    </row>
    <row r="327" spans="18:18" x14ac:dyDescent="0.2">
      <c r="R327" t="str">
        <f>IF(Sheet2!M190="","",Sheet2!M190)</f>
        <v/>
      </c>
    </row>
    <row r="328" spans="18:18" x14ac:dyDescent="0.2">
      <c r="R328" t="str">
        <f>IF(Sheet2!M191="","",Sheet2!M191)</f>
        <v/>
      </c>
    </row>
    <row r="329" spans="18:18" x14ac:dyDescent="0.2">
      <c r="R329" t="str">
        <f>IF(Sheet2!M192="","",Sheet2!M192)</f>
        <v/>
      </c>
    </row>
    <row r="330" spans="18:18" x14ac:dyDescent="0.2">
      <c r="R330" t="str">
        <f>IF(Sheet2!M193="","",Sheet2!M193)</f>
        <v/>
      </c>
    </row>
    <row r="331" spans="18:18" x14ac:dyDescent="0.2">
      <c r="R331" t="str">
        <f>IF(Sheet2!M194="","",Sheet2!M194)</f>
        <v/>
      </c>
    </row>
    <row r="332" spans="18:18" x14ac:dyDescent="0.2">
      <c r="R332" t="str">
        <f>IF(Sheet2!M195="","",Sheet2!M195)</f>
        <v/>
      </c>
    </row>
    <row r="333" spans="18:18" x14ac:dyDescent="0.2">
      <c r="R333" t="str">
        <f>IF(Sheet2!M196="","",Sheet2!M196)</f>
        <v/>
      </c>
    </row>
    <row r="334" spans="18:18" x14ac:dyDescent="0.2">
      <c r="R334" t="str">
        <f>IF(Sheet2!M197="","",Sheet2!M197)</f>
        <v/>
      </c>
    </row>
    <row r="335" spans="18:18" x14ac:dyDescent="0.2">
      <c r="R335" t="str">
        <f>IF(Sheet2!M198="","",Sheet2!M198)</f>
        <v/>
      </c>
    </row>
    <row r="336" spans="18:18" x14ac:dyDescent="0.2">
      <c r="R336" t="str">
        <f>IF(Sheet2!M199="","",Sheet2!M199)</f>
        <v/>
      </c>
    </row>
    <row r="337" spans="18:18" x14ac:dyDescent="0.2">
      <c r="R337" t="str">
        <f>IF(Sheet2!M200="","",Sheet2!M200)</f>
        <v/>
      </c>
    </row>
    <row r="338" spans="18:18" x14ac:dyDescent="0.2">
      <c r="R338" t="str">
        <f>IF(Sheet2!M201="","",Sheet2!M201)</f>
        <v/>
      </c>
    </row>
    <row r="339" spans="18:18" x14ac:dyDescent="0.2">
      <c r="R339" t="str">
        <f>IF(Sheet2!M202="","",Sheet2!M202)</f>
        <v/>
      </c>
    </row>
    <row r="340" spans="18:18" x14ac:dyDescent="0.2">
      <c r="R340" t="str">
        <f>IF(Sheet2!M203="","",Sheet2!M203)</f>
        <v/>
      </c>
    </row>
    <row r="341" spans="18:18" x14ac:dyDescent="0.2">
      <c r="R341" t="str">
        <f>IF(Sheet2!M204="","",Sheet2!M204)</f>
        <v/>
      </c>
    </row>
    <row r="342" spans="18:18" x14ac:dyDescent="0.2">
      <c r="R342" t="str">
        <f>IF(Sheet2!M205="","",Sheet2!M205)</f>
        <v/>
      </c>
    </row>
    <row r="343" spans="18:18" x14ac:dyDescent="0.2">
      <c r="R343" t="str">
        <f>IF(Sheet2!M206="","",Sheet2!M206)</f>
        <v/>
      </c>
    </row>
    <row r="344" spans="18:18" x14ac:dyDescent="0.2">
      <c r="R344" t="str">
        <f>IF(Sheet2!M207="","",Sheet2!M207)</f>
        <v/>
      </c>
    </row>
    <row r="345" spans="18:18" x14ac:dyDescent="0.2">
      <c r="R345" t="str">
        <f>IF(Sheet2!M208="","",Sheet2!M208)</f>
        <v/>
      </c>
    </row>
    <row r="346" spans="18:18" x14ac:dyDescent="0.2">
      <c r="R346" t="str">
        <f>IF(Sheet2!M209="","",Sheet2!M209)</f>
        <v/>
      </c>
    </row>
    <row r="347" spans="18:18" x14ac:dyDescent="0.2">
      <c r="R347" t="str">
        <f>IF(Sheet2!M210="","",Sheet2!M210)</f>
        <v/>
      </c>
    </row>
    <row r="348" spans="18:18" x14ac:dyDescent="0.2">
      <c r="R348" t="str">
        <f>IF(Sheet2!M211="","",Sheet2!M211)</f>
        <v/>
      </c>
    </row>
    <row r="349" spans="18:18" x14ac:dyDescent="0.2">
      <c r="R349" t="str">
        <f>IF(Sheet2!M212="","",Sheet2!M212)</f>
        <v/>
      </c>
    </row>
    <row r="350" spans="18:18" x14ac:dyDescent="0.2">
      <c r="R350" t="str">
        <f>IF(Sheet2!M213="","",Sheet2!M213)</f>
        <v/>
      </c>
    </row>
    <row r="351" spans="18:18" x14ac:dyDescent="0.2">
      <c r="R351" t="str">
        <f>IF(Sheet2!M214="","",Sheet2!M214)</f>
        <v/>
      </c>
    </row>
    <row r="352" spans="18:18" x14ac:dyDescent="0.2">
      <c r="R352" t="str">
        <f>IF(Sheet2!M215="","",Sheet2!M215)</f>
        <v/>
      </c>
    </row>
    <row r="353" spans="18:18" x14ac:dyDescent="0.2">
      <c r="R353" t="str">
        <f>IF(Sheet2!M216="","",Sheet2!M216)</f>
        <v/>
      </c>
    </row>
    <row r="354" spans="18:18" x14ac:dyDescent="0.2">
      <c r="R354" t="str">
        <f>IF(Sheet2!M217="","",Sheet2!M217)</f>
        <v/>
      </c>
    </row>
    <row r="355" spans="18:18" x14ac:dyDescent="0.2">
      <c r="R355" t="str">
        <f>IF(Sheet2!M218="","",Sheet2!M218)</f>
        <v/>
      </c>
    </row>
    <row r="356" spans="18:18" x14ac:dyDescent="0.2">
      <c r="R356" t="str">
        <f>IF(Sheet2!M219="","",Sheet2!M219)</f>
        <v/>
      </c>
    </row>
    <row r="357" spans="18:18" x14ac:dyDescent="0.2">
      <c r="R357" t="str">
        <f>IF(Sheet2!M220="","",Sheet2!M220)</f>
        <v/>
      </c>
    </row>
    <row r="358" spans="18:18" x14ac:dyDescent="0.2">
      <c r="R358" t="str">
        <f>IF(Sheet2!M221="","",Sheet2!M221)</f>
        <v/>
      </c>
    </row>
    <row r="359" spans="18:18" x14ac:dyDescent="0.2">
      <c r="R359" t="str">
        <f>IF(Sheet2!M222="","",Sheet2!M222)</f>
        <v/>
      </c>
    </row>
    <row r="360" spans="18:18" x14ac:dyDescent="0.2">
      <c r="R360" t="str">
        <f>IF(Sheet2!M223="","",Sheet2!M223)</f>
        <v/>
      </c>
    </row>
    <row r="361" spans="18:18" x14ac:dyDescent="0.2">
      <c r="R361" t="str">
        <f>IF(Sheet2!M224="","",Sheet2!M224)</f>
        <v/>
      </c>
    </row>
    <row r="362" spans="18:18" x14ac:dyDescent="0.2">
      <c r="R362" t="str">
        <f>IF(Sheet2!M225="","",Sheet2!M225)</f>
        <v/>
      </c>
    </row>
    <row r="363" spans="18:18" x14ac:dyDescent="0.2">
      <c r="R363" t="str">
        <f>IF(Sheet2!M226="","",Sheet2!M226)</f>
        <v/>
      </c>
    </row>
    <row r="364" spans="18:18" x14ac:dyDescent="0.2">
      <c r="R364" t="str">
        <f>IF(Sheet2!M227="","",Sheet2!M227)</f>
        <v/>
      </c>
    </row>
    <row r="365" spans="18:18" x14ac:dyDescent="0.2">
      <c r="R365" t="str">
        <f>IF(Sheet2!M228="","",Sheet2!M228)</f>
        <v/>
      </c>
    </row>
    <row r="366" spans="18:18" x14ac:dyDescent="0.2">
      <c r="R366" t="str">
        <f>IF(Sheet2!M229="","",Sheet2!M229)</f>
        <v/>
      </c>
    </row>
    <row r="367" spans="18:18" x14ac:dyDescent="0.2">
      <c r="R367" t="str">
        <f>IF(Sheet2!M230="","",Sheet2!M230)</f>
        <v/>
      </c>
    </row>
    <row r="368" spans="18:18" x14ac:dyDescent="0.2">
      <c r="R368" t="str">
        <f>IF(Sheet2!M231="","",Sheet2!M231)</f>
        <v/>
      </c>
    </row>
    <row r="369" spans="18:18" x14ac:dyDescent="0.2">
      <c r="R369" t="str">
        <f>IF(Sheet2!M232="","",Sheet2!M232)</f>
        <v/>
      </c>
    </row>
    <row r="370" spans="18:18" x14ac:dyDescent="0.2">
      <c r="R370" t="str">
        <f>IF(Sheet2!M233="","",Sheet2!M233)</f>
        <v/>
      </c>
    </row>
    <row r="371" spans="18:18" x14ac:dyDescent="0.2">
      <c r="R371" t="str">
        <f>IF(Sheet2!M234="","",Sheet2!M234)</f>
        <v/>
      </c>
    </row>
    <row r="372" spans="18:18" x14ac:dyDescent="0.2">
      <c r="R372" t="str">
        <f>IF(Sheet2!M235="","",Sheet2!M235)</f>
        <v/>
      </c>
    </row>
    <row r="373" spans="18:18" x14ac:dyDescent="0.2">
      <c r="R373" t="str">
        <f>IF(Sheet2!M236="","",Sheet2!M236)</f>
        <v/>
      </c>
    </row>
    <row r="374" spans="18:18" x14ac:dyDescent="0.2">
      <c r="R374" t="str">
        <f>IF(Sheet2!M237="","",Sheet2!M237)</f>
        <v/>
      </c>
    </row>
    <row r="375" spans="18:18" x14ac:dyDescent="0.2">
      <c r="R375" t="str">
        <f>IF(Sheet2!M238="","",Sheet2!M238)</f>
        <v/>
      </c>
    </row>
    <row r="376" spans="18:18" x14ac:dyDescent="0.2">
      <c r="R376" t="str">
        <f>IF(Sheet2!M239="","",Sheet2!M239)</f>
        <v/>
      </c>
    </row>
    <row r="377" spans="18:18" x14ac:dyDescent="0.2">
      <c r="R377" t="str">
        <f>IF(Sheet2!M240="","",Sheet2!M240)</f>
        <v/>
      </c>
    </row>
    <row r="378" spans="18:18" x14ac:dyDescent="0.2">
      <c r="R378" t="str">
        <f>IF(Sheet2!M241="","",Sheet2!M241)</f>
        <v/>
      </c>
    </row>
    <row r="379" spans="18:18" x14ac:dyDescent="0.2">
      <c r="R379" t="str">
        <f>IF(Sheet2!M242="","",Sheet2!M242)</f>
        <v/>
      </c>
    </row>
    <row r="380" spans="18:18" x14ac:dyDescent="0.2">
      <c r="R380" t="str">
        <f>IF(Sheet2!M243="","",Sheet2!M243)</f>
        <v/>
      </c>
    </row>
    <row r="381" spans="18:18" x14ac:dyDescent="0.2">
      <c r="R381" t="str">
        <f>IF(Sheet2!M244="","",Sheet2!M244)</f>
        <v/>
      </c>
    </row>
    <row r="382" spans="18:18" x14ac:dyDescent="0.2">
      <c r="R382" t="str">
        <f>IF(Sheet2!M245="","",Sheet2!M245)</f>
        <v/>
      </c>
    </row>
    <row r="383" spans="18:18" x14ac:dyDescent="0.2">
      <c r="R383" t="str">
        <f>IF(Sheet2!M246="","",Sheet2!M246)</f>
        <v/>
      </c>
    </row>
    <row r="384" spans="18:18" x14ac:dyDescent="0.2">
      <c r="R384" t="str">
        <f>IF(Sheet2!M247="","",Sheet2!M247)</f>
        <v/>
      </c>
    </row>
  </sheetData>
  <mergeCells count="36">
    <mergeCell ref="AL15:AO15"/>
    <mergeCell ref="Z5:AA5"/>
    <mergeCell ref="Z6:AA6"/>
    <mergeCell ref="Z7:AA7"/>
    <mergeCell ref="AF4:AF5"/>
    <mergeCell ref="AG4:AG5"/>
    <mergeCell ref="Z4:AA4"/>
    <mergeCell ref="AH3:AH4"/>
    <mergeCell ref="AD4:AD5"/>
    <mergeCell ref="AE4:AE5"/>
    <mergeCell ref="E14:AG14"/>
    <mergeCell ref="J3:S3"/>
    <mergeCell ref="AD8:AG9"/>
    <mergeCell ref="E7:H7"/>
    <mergeCell ref="A12:D12"/>
    <mergeCell ref="X5:Y5"/>
    <mergeCell ref="X4:Y4"/>
    <mergeCell ref="X7:Y7"/>
    <mergeCell ref="X6:Y6"/>
    <mergeCell ref="U7:V7"/>
    <mergeCell ref="U5:V5"/>
    <mergeCell ref="U6:V6"/>
    <mergeCell ref="U4:V4"/>
    <mergeCell ref="A11:D11"/>
    <mergeCell ref="U8:W8"/>
    <mergeCell ref="J4:S12"/>
    <mergeCell ref="X8:AA8"/>
    <mergeCell ref="A7:D7"/>
    <mergeCell ref="A3:B3"/>
    <mergeCell ref="E5:H5"/>
    <mergeCell ref="E6:H6"/>
    <mergeCell ref="A10:H10"/>
    <mergeCell ref="A4:D4"/>
    <mergeCell ref="A5:D5"/>
    <mergeCell ref="E4:H4"/>
    <mergeCell ref="A6:D6"/>
  </mergeCells>
  <phoneticPr fontId="2"/>
  <conditionalFormatting sqref="F12">
    <cfRule type="cellIs" dxfId="0" priority="2" stopIfTrue="1" operator="equal">
      <formula>"未"</formula>
    </cfRule>
  </conditionalFormatting>
  <dataValidations xWindow="332" yWindow="765" count="20">
    <dataValidation type="list" allowBlank="1" showInputMessage="1" showErrorMessage="1" sqref="G136" xr:uid="{00000000-0002-0000-0000-000000000000}">
      <formula1>$C$137:$C$148</formula1>
    </dataValidation>
    <dataValidation type="list" allowBlank="1" showInputMessage="1" showErrorMessage="1" sqref="M16:M135 P136 R16:R135 U136 W16:W135" xr:uid="{00000000-0002-0000-0000-000001000000}">
      <formula1>$B$137:$B$174</formula1>
    </dataValidation>
    <dataValidation type="list" allowBlank="1" showInputMessage="1" showErrorMessage="1" sqref="AG16:AG135" xr:uid="{00000000-0002-0000-0000-000002000000}">
      <formula1>$H$139:$H$140</formula1>
    </dataValidation>
    <dataValidation type="list" allowBlank="1" showInputMessage="1" showErrorMessage="1" sqref="H136 J16:J135" xr:uid="{00000000-0002-0000-0000-000003000000}">
      <formula1>$D$137:$D$139</formula1>
    </dataValidation>
    <dataValidation type="list" allowBlank="1" showInputMessage="1" showErrorMessage="1" sqref="O136 T136 Y136" xr:uid="{00000000-0002-0000-0000-000004000000}">
      <formula1>$E$137:$E$138</formula1>
    </dataValidation>
    <dataValidation type="list" allowBlank="1" showInputMessage="1" showErrorMessage="1" sqref="AB136:AC136 AD16:AD135" xr:uid="{00000000-0002-0000-0000-000005000000}">
      <formula1>$F$137:$F$138</formula1>
    </dataValidation>
    <dataValidation type="list" allowBlank="1" showInputMessage="1" showErrorMessage="1" sqref="AE16:AE135" xr:uid="{00000000-0002-0000-0000-000006000000}">
      <formula1>$G$137:$G$138</formula1>
    </dataValidation>
    <dataValidation type="list" allowBlank="1" showInputMessage="1" showErrorMessage="1" sqref="AD136 AF16:AF135" xr:uid="{00000000-0002-0000-0000-000007000000}">
      <formula1>$H$137:$H$138</formula1>
    </dataValidation>
    <dataValidation imeMode="halfKatakana" allowBlank="1" showInputMessage="1" showErrorMessage="1" prompt="半角カタカナで入力" sqref="E16:F135" xr:uid="{00000000-0002-0000-0000-000009000000}"/>
    <dataValidation imeMode="halfAlpha" allowBlank="1" showInputMessage="1" showErrorMessage="1" prompt="半角アルファベット頭文字のみ大文字、他は小文字で入力" sqref="H16:H135" xr:uid="{00000000-0002-0000-0000-00000A000000}"/>
    <dataValidation imeMode="halfAlpha" allowBlank="1" showInputMessage="1" showErrorMessage="1" prompt="半角アルファベット大文字で入力" sqref="G16:G135" xr:uid="{00000000-0002-0000-0000-00000B000000}"/>
    <dataValidation type="list" allowBlank="1" showInputMessage="1" showErrorMessage="1" sqref="AE136" xr:uid="{00000000-0002-0000-0000-00000C000000}">
      <formula1>$J$138:$J$139</formula1>
    </dataValidation>
    <dataValidation type="list" allowBlank="1" showInputMessage="1" showErrorMessage="1" sqref="I16:I135" xr:uid="{00000000-0002-0000-0000-00000D000000}">
      <formula1>$M$138:$M$225</formula1>
    </dataValidation>
    <dataValidation type="whole" allowBlank="1" showInputMessage="1" showErrorMessage="1" sqref="B16:B135" xr:uid="{00000000-0002-0000-0000-00000E000000}">
      <formula1>0</formula1>
      <formula2>99999</formula2>
    </dataValidation>
    <dataValidation type="whole" allowBlank="1" showInputMessage="1" showErrorMessage="1" sqref="G12 E12" xr:uid="{00000000-0002-0000-0000-00000F000000}">
      <formula1>0</formula1>
      <formula2>6000</formula2>
    </dataValidation>
    <dataValidation type="whole" allowBlank="1" showInputMessage="1" showErrorMessage="1" sqref="H12 F12" xr:uid="{00000000-0002-0000-0000-000010000000}">
      <formula1>0</formula1>
      <formula2>60000</formula2>
    </dataValidation>
    <dataValidation type="list" allowBlank="1" showInputMessage="1" showErrorMessage="1" sqref="E4:H4" xr:uid="{00000000-0002-0000-0000-000011000000}">
      <formula1>$R$138:$R$364</formula1>
    </dataValidation>
    <dataValidation type="list" allowBlank="1" showInputMessage="1" showErrorMessage="1" sqref="K16:K135" xr:uid="{00000000-0002-0000-0000-000012000000}">
      <formula1>$K$137:$K$187</formula1>
    </dataValidation>
    <dataValidation type="list" allowBlank="1" showInputMessage="1" showErrorMessage="1" sqref="Q16:Q135 V16:V135 AA16:AA135" xr:uid="{00000000-0002-0000-0000-000013000000}">
      <formula1>$E$137:$E$140</formula1>
    </dataValidation>
    <dataValidation type="list" allowBlank="1" showInputMessage="1" showErrorMessage="1" sqref="E7:H7" xr:uid="{201E2DBD-EB7C-4EBB-A8A1-2181264E1B24}">
      <formula1>$E$142:$E$143</formula1>
    </dataValidation>
  </dataValidations>
  <pageMargins left="0.59055118110236227" right="0.59055118110236227" top="0.78740157480314965" bottom="0.39370078740157483" header="0.51181102362204722" footer="0.31496062992125984"/>
  <pageSetup paperSize="9" scale="68" fitToHeight="6" orientation="landscape" horizontalDpi="4294967293" verticalDpi="200" r:id="rId1"/>
  <headerFooter alignWithMargins="0">
    <oddHeader>&amp;L兵庫選手権　出場申込書</oddHeader>
    <oddFooter>&amp;C&amp;P&amp;R&amp;D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20"/>
  <sheetViews>
    <sheetView workbookViewId="0">
      <selection activeCell="M3" sqref="M3"/>
    </sheetView>
  </sheetViews>
  <sheetFormatPr defaultRowHeight="13.2" x14ac:dyDescent="0.2"/>
  <cols>
    <col min="1" max="1" width="13.44140625" bestFit="1" customWidth="1"/>
    <col min="2" max="2" width="8.109375" bestFit="1" customWidth="1"/>
    <col min="3" max="3" width="4.88671875" customWidth="1"/>
    <col min="4" max="5" width="4.88671875" style="2" customWidth="1"/>
    <col min="9" max="9" width="3.44140625" style="2" bestFit="1" customWidth="1"/>
    <col min="10" max="11" width="3.44140625" style="2" customWidth="1"/>
    <col min="12" max="12" width="4.21875" style="2" customWidth="1"/>
    <col min="13" max="13" width="30.21875" bestFit="1" customWidth="1"/>
    <col min="14" max="14" width="2.44140625" bestFit="1" customWidth="1"/>
    <col min="15" max="15" width="4.6640625" bestFit="1" customWidth="1"/>
    <col min="16" max="16" width="6.21875" bestFit="1" customWidth="1"/>
    <col min="17" max="20" width="11.109375" bestFit="1" customWidth="1"/>
  </cols>
  <sheetData>
    <row r="1" spans="1:25" x14ac:dyDescent="0.2">
      <c r="M1" t="s">
        <v>334</v>
      </c>
      <c r="O1" s="5"/>
      <c r="P1" s="5"/>
      <c r="Q1" s="5"/>
      <c r="R1" s="5"/>
      <c r="S1" s="5"/>
      <c r="T1" s="5"/>
    </row>
    <row r="2" spans="1:25" x14ac:dyDescent="0.2">
      <c r="A2" t="s">
        <v>78</v>
      </c>
      <c r="B2" t="s">
        <v>79</v>
      </c>
      <c r="C2">
        <v>2</v>
      </c>
      <c r="D2" s="2">
        <v>1</v>
      </c>
      <c r="F2" t="s">
        <v>6</v>
      </c>
      <c r="G2">
        <v>28</v>
      </c>
      <c r="I2" s="2">
        <v>10</v>
      </c>
      <c r="K2" s="2" t="s">
        <v>17</v>
      </c>
      <c r="W2" t="s">
        <v>118</v>
      </c>
      <c r="X2" t="s">
        <v>119</v>
      </c>
      <c r="Y2">
        <v>10</v>
      </c>
    </row>
    <row r="3" spans="1:25" x14ac:dyDescent="0.2">
      <c r="A3" t="s">
        <v>80</v>
      </c>
      <c r="B3" t="s">
        <v>81</v>
      </c>
      <c r="C3">
        <v>3</v>
      </c>
      <c r="D3" s="2">
        <v>1</v>
      </c>
      <c r="I3" s="3" t="s">
        <v>154</v>
      </c>
      <c r="J3" s="3"/>
      <c r="K3" s="3" t="s">
        <v>18</v>
      </c>
      <c r="L3" s="3"/>
      <c r="M3" t="s">
        <v>218</v>
      </c>
      <c r="W3" t="s">
        <v>122</v>
      </c>
      <c r="X3" t="s">
        <v>116</v>
      </c>
      <c r="Y3">
        <v>87</v>
      </c>
    </row>
    <row r="4" spans="1:25" x14ac:dyDescent="0.2">
      <c r="A4" t="s">
        <v>82</v>
      </c>
      <c r="B4" t="s">
        <v>83</v>
      </c>
      <c r="C4">
        <v>5</v>
      </c>
      <c r="D4" s="2">
        <v>1</v>
      </c>
      <c r="F4" t="s">
        <v>50</v>
      </c>
      <c r="G4">
        <v>25</v>
      </c>
      <c r="I4" s="3" t="s">
        <v>139</v>
      </c>
      <c r="J4" s="3"/>
      <c r="K4" s="3"/>
      <c r="L4" s="3"/>
      <c r="M4" t="s">
        <v>340</v>
      </c>
      <c r="W4" t="s">
        <v>128</v>
      </c>
      <c r="X4" t="s">
        <v>129</v>
      </c>
      <c r="Y4">
        <v>91</v>
      </c>
    </row>
    <row r="5" spans="1:25" x14ac:dyDescent="0.2">
      <c r="A5" t="s">
        <v>84</v>
      </c>
      <c r="B5" t="s">
        <v>85</v>
      </c>
      <c r="C5">
        <v>6</v>
      </c>
      <c r="D5" s="2">
        <v>1</v>
      </c>
      <c r="F5" t="s">
        <v>51</v>
      </c>
      <c r="G5">
        <v>26</v>
      </c>
      <c r="I5" s="3" t="s">
        <v>138</v>
      </c>
      <c r="J5" s="3"/>
      <c r="K5" s="3"/>
      <c r="L5" s="3"/>
      <c r="M5" t="s">
        <v>219</v>
      </c>
    </row>
    <row r="6" spans="1:25" x14ac:dyDescent="0.2">
      <c r="A6" t="s">
        <v>86</v>
      </c>
      <c r="B6" t="s">
        <v>87</v>
      </c>
      <c r="C6">
        <v>8</v>
      </c>
      <c r="D6" s="2">
        <v>1</v>
      </c>
      <c r="F6" t="s">
        <v>52</v>
      </c>
      <c r="G6">
        <v>27</v>
      </c>
      <c r="I6" s="3" t="s">
        <v>137</v>
      </c>
      <c r="J6" s="3"/>
      <c r="K6" s="3"/>
      <c r="L6" s="3"/>
      <c r="M6" t="s">
        <v>220</v>
      </c>
    </row>
    <row r="7" spans="1:25" x14ac:dyDescent="0.2">
      <c r="A7" t="s">
        <v>88</v>
      </c>
      <c r="B7" t="s">
        <v>89</v>
      </c>
      <c r="C7">
        <v>11</v>
      </c>
      <c r="D7" s="2">
        <v>1</v>
      </c>
      <c r="F7" t="s">
        <v>53</v>
      </c>
      <c r="G7">
        <v>29</v>
      </c>
      <c r="I7" s="3" t="s">
        <v>136</v>
      </c>
      <c r="J7" s="3"/>
      <c r="K7" s="3"/>
      <c r="L7" s="3"/>
      <c r="M7" t="s">
        <v>221</v>
      </c>
    </row>
    <row r="8" spans="1:25" x14ac:dyDescent="0.2">
      <c r="A8" t="s">
        <v>196</v>
      </c>
      <c r="B8" t="s">
        <v>90</v>
      </c>
      <c r="C8">
        <v>34</v>
      </c>
      <c r="D8" s="2">
        <v>1</v>
      </c>
      <c r="F8" t="s">
        <v>54</v>
      </c>
      <c r="G8">
        <v>30</v>
      </c>
      <c r="I8" s="3" t="s">
        <v>135</v>
      </c>
      <c r="J8" s="3"/>
      <c r="K8" s="3"/>
      <c r="L8" s="3"/>
      <c r="M8" t="s">
        <v>222</v>
      </c>
    </row>
    <row r="9" spans="1:25" x14ac:dyDescent="0.2">
      <c r="A9" t="s">
        <v>197</v>
      </c>
      <c r="B9" t="s">
        <v>91</v>
      </c>
      <c r="C9">
        <v>44</v>
      </c>
      <c r="D9" s="2">
        <v>1</v>
      </c>
      <c r="I9" s="3" t="s">
        <v>134</v>
      </c>
      <c r="J9" s="3"/>
      <c r="K9" s="3"/>
      <c r="L9" s="3"/>
      <c r="M9" t="s">
        <v>223</v>
      </c>
    </row>
    <row r="10" spans="1:25" x14ac:dyDescent="0.2">
      <c r="A10" t="s">
        <v>198</v>
      </c>
      <c r="B10" t="s">
        <v>92</v>
      </c>
      <c r="C10">
        <v>37</v>
      </c>
      <c r="D10" s="2">
        <v>1</v>
      </c>
      <c r="F10" t="s">
        <v>26</v>
      </c>
      <c r="G10">
        <v>1</v>
      </c>
      <c r="I10" s="3" t="s">
        <v>133</v>
      </c>
      <c r="J10" s="3"/>
      <c r="K10" s="3"/>
      <c r="L10" s="3"/>
      <c r="M10" t="s">
        <v>224</v>
      </c>
    </row>
    <row r="11" spans="1:25" x14ac:dyDescent="0.2">
      <c r="A11" t="s">
        <v>199</v>
      </c>
      <c r="B11" t="s">
        <v>93</v>
      </c>
      <c r="C11">
        <v>46</v>
      </c>
      <c r="D11" s="2">
        <v>1</v>
      </c>
      <c r="F11" t="s">
        <v>27</v>
      </c>
      <c r="G11">
        <v>2</v>
      </c>
      <c r="I11" s="3" t="s">
        <v>132</v>
      </c>
      <c r="J11" s="3"/>
      <c r="K11" s="3"/>
      <c r="L11" s="3"/>
      <c r="M11" t="s">
        <v>225</v>
      </c>
    </row>
    <row r="12" spans="1:25" x14ac:dyDescent="0.2">
      <c r="A12" t="s">
        <v>200</v>
      </c>
      <c r="B12" t="s">
        <v>94</v>
      </c>
      <c r="C12">
        <v>53</v>
      </c>
      <c r="D12" s="2">
        <v>1</v>
      </c>
      <c r="F12" t="s">
        <v>28</v>
      </c>
      <c r="G12">
        <v>3</v>
      </c>
      <c r="I12" s="3" t="s">
        <v>131</v>
      </c>
      <c r="J12" s="3"/>
      <c r="K12" s="3"/>
      <c r="L12" s="3"/>
      <c r="M12" t="s">
        <v>226</v>
      </c>
    </row>
    <row r="13" spans="1:25" x14ac:dyDescent="0.2">
      <c r="A13" t="s">
        <v>201</v>
      </c>
      <c r="B13" t="s">
        <v>120</v>
      </c>
      <c r="C13">
        <v>54</v>
      </c>
      <c r="D13" s="2">
        <v>1</v>
      </c>
      <c r="F13" t="s">
        <v>29</v>
      </c>
      <c r="G13">
        <v>4</v>
      </c>
      <c r="I13" s="4">
        <v>99</v>
      </c>
      <c r="J13" s="4"/>
      <c r="K13" s="4"/>
      <c r="L13" s="4"/>
      <c r="M13" t="s">
        <v>227</v>
      </c>
    </row>
    <row r="14" spans="1:25" x14ac:dyDescent="0.2">
      <c r="A14" t="s">
        <v>202</v>
      </c>
      <c r="B14" t="s">
        <v>95</v>
      </c>
      <c r="C14">
        <v>61</v>
      </c>
      <c r="D14" s="2">
        <v>1</v>
      </c>
      <c r="F14" t="s">
        <v>30</v>
      </c>
      <c r="G14">
        <v>5</v>
      </c>
      <c r="I14" s="4">
        <v>98</v>
      </c>
      <c r="J14" s="4"/>
      <c r="K14" s="4"/>
      <c r="L14" s="4"/>
      <c r="M14" t="s">
        <v>228</v>
      </c>
    </row>
    <row r="15" spans="1:25" x14ac:dyDescent="0.2">
      <c r="A15" t="s">
        <v>108</v>
      </c>
      <c r="B15" t="s">
        <v>96</v>
      </c>
      <c r="C15">
        <v>71</v>
      </c>
      <c r="D15" s="2">
        <v>1</v>
      </c>
      <c r="F15" t="s">
        <v>31</v>
      </c>
      <c r="G15">
        <v>6</v>
      </c>
      <c r="I15" s="4">
        <v>97</v>
      </c>
      <c r="J15" s="4"/>
      <c r="K15" s="4"/>
      <c r="L15" s="4"/>
      <c r="M15" t="s">
        <v>229</v>
      </c>
    </row>
    <row r="16" spans="1:25" x14ac:dyDescent="0.2">
      <c r="A16" t="s">
        <v>109</v>
      </c>
      <c r="B16" t="s">
        <v>97</v>
      </c>
      <c r="C16">
        <v>72</v>
      </c>
      <c r="D16" s="2">
        <v>1</v>
      </c>
      <c r="F16" t="s">
        <v>32</v>
      </c>
      <c r="G16">
        <v>7</v>
      </c>
      <c r="I16" s="4">
        <v>96</v>
      </c>
      <c r="J16" s="4"/>
      <c r="K16" s="4"/>
      <c r="L16" s="4"/>
      <c r="M16" t="s">
        <v>230</v>
      </c>
    </row>
    <row r="17" spans="1:13" x14ac:dyDescent="0.2">
      <c r="A17" t="s">
        <v>110</v>
      </c>
      <c r="B17" t="s">
        <v>98</v>
      </c>
      <c r="C17">
        <v>73</v>
      </c>
      <c r="D17" s="2">
        <v>1</v>
      </c>
      <c r="F17" t="s">
        <v>33</v>
      </c>
      <c r="G17">
        <v>8</v>
      </c>
      <c r="I17" s="4">
        <v>95</v>
      </c>
      <c r="J17" s="4"/>
      <c r="K17" s="4"/>
      <c r="L17" s="4"/>
      <c r="M17" t="s">
        <v>231</v>
      </c>
    </row>
    <row r="18" spans="1:13" x14ac:dyDescent="0.2">
      <c r="A18" t="s">
        <v>111</v>
      </c>
      <c r="B18" t="s">
        <v>99</v>
      </c>
      <c r="C18">
        <v>74</v>
      </c>
      <c r="D18" s="2">
        <v>1</v>
      </c>
      <c r="F18" t="s">
        <v>34</v>
      </c>
      <c r="G18">
        <v>9</v>
      </c>
      <c r="I18" s="4">
        <v>94</v>
      </c>
      <c r="J18" s="4"/>
      <c r="K18" s="4"/>
      <c r="L18" s="4"/>
      <c r="M18" t="s">
        <v>232</v>
      </c>
    </row>
    <row r="19" spans="1:13" x14ac:dyDescent="0.2">
      <c r="A19" t="s">
        <v>155</v>
      </c>
      <c r="B19" t="s">
        <v>100</v>
      </c>
      <c r="C19">
        <v>81</v>
      </c>
      <c r="D19" s="2">
        <v>1</v>
      </c>
      <c r="F19" t="s">
        <v>35</v>
      </c>
      <c r="G19">
        <v>10</v>
      </c>
      <c r="I19" s="4">
        <v>93</v>
      </c>
      <c r="J19" s="4"/>
      <c r="K19" s="4"/>
      <c r="L19" s="4"/>
      <c r="M19" t="s">
        <v>233</v>
      </c>
    </row>
    <row r="20" spans="1:13" x14ac:dyDescent="0.2">
      <c r="A20" t="s">
        <v>156</v>
      </c>
      <c r="B20" t="s">
        <v>101</v>
      </c>
      <c r="C20">
        <v>84</v>
      </c>
      <c r="D20" s="2">
        <v>1</v>
      </c>
      <c r="F20" t="s">
        <v>36</v>
      </c>
      <c r="G20">
        <v>11</v>
      </c>
      <c r="I20" s="4">
        <v>92</v>
      </c>
      <c r="J20" s="4"/>
      <c r="K20" s="4"/>
      <c r="L20" s="4"/>
      <c r="M20" t="s">
        <v>234</v>
      </c>
    </row>
    <row r="21" spans="1:13" x14ac:dyDescent="0.2">
      <c r="A21" t="s">
        <v>157</v>
      </c>
      <c r="B21" t="s">
        <v>102</v>
      </c>
      <c r="C21">
        <v>86</v>
      </c>
      <c r="D21" s="2">
        <v>1</v>
      </c>
      <c r="F21" t="s">
        <v>37</v>
      </c>
      <c r="G21">
        <v>12</v>
      </c>
      <c r="I21" s="4">
        <v>91</v>
      </c>
      <c r="J21" s="4"/>
      <c r="K21" s="4"/>
      <c r="L21" s="4"/>
      <c r="M21" t="s">
        <v>235</v>
      </c>
    </row>
    <row r="22" spans="1:13" x14ac:dyDescent="0.2">
      <c r="A22" t="s">
        <v>158</v>
      </c>
      <c r="B22" t="s">
        <v>103</v>
      </c>
      <c r="C22">
        <v>88</v>
      </c>
      <c r="D22" s="2">
        <v>1</v>
      </c>
      <c r="F22" t="s">
        <v>38</v>
      </c>
      <c r="G22">
        <v>13</v>
      </c>
      <c r="I22" s="4">
        <v>90</v>
      </c>
      <c r="J22" s="4"/>
      <c r="K22" s="4"/>
      <c r="L22" s="4"/>
      <c r="M22" t="s">
        <v>236</v>
      </c>
    </row>
    <row r="23" spans="1:13" x14ac:dyDescent="0.2">
      <c r="A23" t="s">
        <v>159</v>
      </c>
      <c r="B23" t="s">
        <v>104</v>
      </c>
      <c r="C23">
        <v>89</v>
      </c>
      <c r="D23" s="2">
        <v>1</v>
      </c>
      <c r="F23" t="s">
        <v>39</v>
      </c>
      <c r="G23">
        <v>14</v>
      </c>
      <c r="I23" s="4">
        <v>89</v>
      </c>
      <c r="J23" s="4"/>
      <c r="K23" s="4"/>
      <c r="L23" s="4"/>
      <c r="M23" t="s">
        <v>237</v>
      </c>
    </row>
    <row r="24" spans="1:13" x14ac:dyDescent="0.2">
      <c r="A24" t="s">
        <v>160</v>
      </c>
      <c r="B24" t="s">
        <v>105</v>
      </c>
      <c r="C24">
        <v>94</v>
      </c>
      <c r="D24" s="2">
        <v>1</v>
      </c>
      <c r="F24" t="s">
        <v>40</v>
      </c>
      <c r="G24">
        <v>15</v>
      </c>
      <c r="I24" s="4">
        <v>88</v>
      </c>
      <c r="J24" s="4"/>
      <c r="K24" s="4"/>
      <c r="L24" s="4"/>
      <c r="M24" t="s">
        <v>238</v>
      </c>
    </row>
    <row r="25" spans="1:13" x14ac:dyDescent="0.2">
      <c r="A25" t="s">
        <v>161</v>
      </c>
      <c r="B25" t="s">
        <v>106</v>
      </c>
      <c r="C25">
        <v>92</v>
      </c>
      <c r="D25" s="2">
        <v>1</v>
      </c>
      <c r="F25" t="s">
        <v>41</v>
      </c>
      <c r="G25">
        <v>16</v>
      </c>
      <c r="I25" s="4">
        <v>87</v>
      </c>
      <c r="J25" s="4"/>
      <c r="K25" s="4"/>
      <c r="L25" s="4"/>
      <c r="M25" t="s">
        <v>239</v>
      </c>
    </row>
    <row r="26" spans="1:13" x14ac:dyDescent="0.2">
      <c r="A26" t="s">
        <v>162</v>
      </c>
      <c r="B26" t="s">
        <v>107</v>
      </c>
      <c r="C26">
        <v>93</v>
      </c>
      <c r="D26" s="2">
        <v>1</v>
      </c>
      <c r="F26" t="s">
        <v>42</v>
      </c>
      <c r="G26">
        <v>17</v>
      </c>
      <c r="I26" s="4">
        <v>86</v>
      </c>
      <c r="J26" s="4"/>
      <c r="K26" s="4"/>
      <c r="L26" s="4"/>
      <c r="M26" t="s">
        <v>240</v>
      </c>
    </row>
    <row r="27" spans="1:13" x14ac:dyDescent="0.2">
      <c r="A27" t="s">
        <v>188</v>
      </c>
      <c r="B27" t="s">
        <v>189</v>
      </c>
      <c r="C27">
        <v>201</v>
      </c>
      <c r="D27" s="2">
        <v>1</v>
      </c>
      <c r="F27" t="s">
        <v>43</v>
      </c>
      <c r="G27">
        <v>18</v>
      </c>
      <c r="I27" s="4">
        <v>85</v>
      </c>
      <c r="J27" s="4"/>
      <c r="K27" s="4"/>
      <c r="L27" s="4"/>
      <c r="M27" t="s">
        <v>241</v>
      </c>
    </row>
    <row r="28" spans="1:13" x14ac:dyDescent="0.2">
      <c r="A28" t="s">
        <v>190</v>
      </c>
      <c r="B28" t="s">
        <v>191</v>
      </c>
      <c r="C28">
        <v>202</v>
      </c>
      <c r="D28" s="2">
        <v>1</v>
      </c>
      <c r="F28" t="s">
        <v>44</v>
      </c>
      <c r="G28">
        <v>19</v>
      </c>
      <c r="I28" s="4">
        <v>84</v>
      </c>
      <c r="J28" s="4"/>
      <c r="K28" s="4"/>
      <c r="L28" s="4"/>
      <c r="M28" t="s">
        <v>242</v>
      </c>
    </row>
    <row r="29" spans="1:13" x14ac:dyDescent="0.2">
      <c r="F29" t="s">
        <v>45</v>
      </c>
      <c r="G29">
        <v>20</v>
      </c>
      <c r="I29" s="4">
        <v>83</v>
      </c>
      <c r="J29" s="4"/>
      <c r="K29" s="4"/>
      <c r="L29" s="4"/>
      <c r="M29" t="s">
        <v>243</v>
      </c>
    </row>
    <row r="30" spans="1:13" x14ac:dyDescent="0.2">
      <c r="A30" t="s">
        <v>208</v>
      </c>
      <c r="B30" t="s">
        <v>116</v>
      </c>
      <c r="C30">
        <v>87</v>
      </c>
      <c r="D30" s="2">
        <v>1</v>
      </c>
      <c r="F30" t="s">
        <v>46</v>
      </c>
      <c r="G30">
        <v>21</v>
      </c>
      <c r="I30" s="4">
        <v>82</v>
      </c>
      <c r="J30" s="4"/>
      <c r="K30" s="4"/>
      <c r="L30" s="4"/>
      <c r="M30" t="s">
        <v>244</v>
      </c>
    </row>
    <row r="31" spans="1:13" x14ac:dyDescent="0.2">
      <c r="A31" t="s">
        <v>193</v>
      </c>
      <c r="B31" t="s">
        <v>129</v>
      </c>
      <c r="C31">
        <v>91</v>
      </c>
      <c r="D31" s="2">
        <v>1</v>
      </c>
      <c r="F31" t="s">
        <v>47</v>
      </c>
      <c r="G31">
        <v>22</v>
      </c>
      <c r="I31" s="4">
        <v>81</v>
      </c>
      <c r="J31" s="4"/>
      <c r="K31" s="4"/>
      <c r="L31" s="4"/>
      <c r="M31" t="s">
        <v>245</v>
      </c>
    </row>
    <row r="32" spans="1:13" x14ac:dyDescent="0.2">
      <c r="A32" t="s">
        <v>209</v>
      </c>
      <c r="B32" t="s">
        <v>210</v>
      </c>
      <c r="C32">
        <v>4</v>
      </c>
      <c r="D32" s="2">
        <v>1</v>
      </c>
      <c r="F32" t="s">
        <v>48</v>
      </c>
      <c r="G32">
        <v>23</v>
      </c>
      <c r="I32" s="4">
        <v>80</v>
      </c>
      <c r="J32" s="4"/>
      <c r="K32" s="4"/>
      <c r="L32" s="4"/>
      <c r="M32" t="s">
        <v>246</v>
      </c>
    </row>
    <row r="33" spans="1:13" x14ac:dyDescent="0.2">
      <c r="A33" t="s">
        <v>211</v>
      </c>
      <c r="B33" t="s">
        <v>212</v>
      </c>
      <c r="C33">
        <v>33</v>
      </c>
      <c r="D33" s="2">
        <v>1</v>
      </c>
      <c r="F33" t="s">
        <v>49</v>
      </c>
      <c r="G33">
        <v>24</v>
      </c>
      <c r="I33" s="4">
        <v>79</v>
      </c>
      <c r="J33" s="4"/>
      <c r="K33" s="4"/>
      <c r="L33" s="4"/>
      <c r="M33" t="s">
        <v>247</v>
      </c>
    </row>
    <row r="34" spans="1:13" x14ac:dyDescent="0.2">
      <c r="A34" t="s">
        <v>207</v>
      </c>
      <c r="B34" t="s">
        <v>213</v>
      </c>
      <c r="C34">
        <v>38</v>
      </c>
      <c r="D34" s="2">
        <v>1</v>
      </c>
      <c r="F34" t="s">
        <v>55</v>
      </c>
      <c r="G34">
        <v>31</v>
      </c>
      <c r="I34" s="4">
        <v>78</v>
      </c>
      <c r="J34" s="4"/>
      <c r="K34" s="4"/>
      <c r="L34" s="4"/>
      <c r="M34" t="s">
        <v>248</v>
      </c>
    </row>
    <row r="35" spans="1:13" x14ac:dyDescent="0.2">
      <c r="A35" t="s">
        <v>214</v>
      </c>
      <c r="B35" t="s">
        <v>215</v>
      </c>
      <c r="C35">
        <v>47</v>
      </c>
      <c r="D35" s="2">
        <v>1</v>
      </c>
      <c r="F35" t="s">
        <v>56</v>
      </c>
      <c r="G35">
        <v>32</v>
      </c>
      <c r="I35" s="4">
        <v>77</v>
      </c>
      <c r="J35" s="4"/>
      <c r="K35" s="4"/>
      <c r="L35" s="4"/>
      <c r="M35" t="s">
        <v>249</v>
      </c>
    </row>
    <row r="36" spans="1:13" x14ac:dyDescent="0.2">
      <c r="A36" t="s">
        <v>194</v>
      </c>
      <c r="B36" t="s">
        <v>195</v>
      </c>
      <c r="C36">
        <v>10</v>
      </c>
      <c r="D36" s="2">
        <v>1</v>
      </c>
      <c r="F36" t="s">
        <v>57</v>
      </c>
      <c r="G36">
        <v>33</v>
      </c>
      <c r="I36" s="4">
        <v>76</v>
      </c>
      <c r="J36" s="4"/>
      <c r="K36" s="4"/>
      <c r="L36" s="4"/>
      <c r="M36" t="s">
        <v>250</v>
      </c>
    </row>
    <row r="37" spans="1:13" x14ac:dyDescent="0.2">
      <c r="A37" t="s">
        <v>216</v>
      </c>
      <c r="B37" t="s">
        <v>217</v>
      </c>
      <c r="C37">
        <v>83</v>
      </c>
      <c r="D37" s="2">
        <v>1</v>
      </c>
      <c r="F37" t="s">
        <v>58</v>
      </c>
      <c r="G37">
        <v>34</v>
      </c>
      <c r="I37" s="4">
        <v>75</v>
      </c>
      <c r="J37" s="4"/>
      <c r="K37" s="4"/>
      <c r="L37" s="4"/>
      <c r="M37" t="s">
        <v>251</v>
      </c>
    </row>
    <row r="38" spans="1:13" x14ac:dyDescent="0.2">
      <c r="F38" t="s">
        <v>59</v>
      </c>
      <c r="G38">
        <v>35</v>
      </c>
      <c r="I38" s="4">
        <v>74</v>
      </c>
      <c r="J38" s="4"/>
      <c r="K38" s="4"/>
      <c r="L38" s="4"/>
      <c r="M38" t="s">
        <v>252</v>
      </c>
    </row>
    <row r="39" spans="1:13" ht="15" customHeight="1" x14ac:dyDescent="0.2">
      <c r="F39" t="s">
        <v>60</v>
      </c>
      <c r="G39">
        <v>36</v>
      </c>
      <c r="I39" s="4">
        <v>73</v>
      </c>
      <c r="J39" s="4"/>
      <c r="K39" s="4"/>
      <c r="L39" s="4"/>
      <c r="M39" t="s">
        <v>253</v>
      </c>
    </row>
    <row r="40" spans="1:13" x14ac:dyDescent="0.2">
      <c r="F40" t="s">
        <v>61</v>
      </c>
      <c r="G40">
        <v>37</v>
      </c>
      <c r="I40" s="4">
        <v>72</v>
      </c>
      <c r="J40" s="4"/>
      <c r="K40" s="4"/>
      <c r="L40" s="4"/>
      <c r="M40" t="s">
        <v>254</v>
      </c>
    </row>
    <row r="41" spans="1:13" x14ac:dyDescent="0.2">
      <c r="F41" t="s">
        <v>62</v>
      </c>
      <c r="G41">
        <v>38</v>
      </c>
      <c r="I41" s="4">
        <v>71</v>
      </c>
      <c r="J41" s="4"/>
      <c r="K41" s="4"/>
      <c r="L41" s="4"/>
      <c r="M41" t="s">
        <v>255</v>
      </c>
    </row>
    <row r="42" spans="1:13" x14ac:dyDescent="0.2">
      <c r="F42" t="s">
        <v>63</v>
      </c>
      <c r="G42">
        <v>39</v>
      </c>
      <c r="I42" s="4">
        <v>70</v>
      </c>
      <c r="J42" s="4"/>
      <c r="K42" s="4"/>
      <c r="L42" s="4"/>
      <c r="M42" t="s">
        <v>256</v>
      </c>
    </row>
    <row r="43" spans="1:13" x14ac:dyDescent="0.2">
      <c r="F43" t="s">
        <v>64</v>
      </c>
      <c r="G43">
        <v>40</v>
      </c>
      <c r="I43" s="4">
        <v>69</v>
      </c>
      <c r="J43" s="4"/>
      <c r="K43" s="4"/>
      <c r="L43" s="4"/>
      <c r="M43" t="s">
        <v>257</v>
      </c>
    </row>
    <row r="44" spans="1:13" x14ac:dyDescent="0.2">
      <c r="F44" t="s">
        <v>65</v>
      </c>
      <c r="G44">
        <v>41</v>
      </c>
      <c r="I44" s="4">
        <v>68</v>
      </c>
      <c r="J44" s="4"/>
      <c r="K44" s="4"/>
      <c r="L44" s="4"/>
      <c r="M44" t="s">
        <v>258</v>
      </c>
    </row>
    <row r="45" spans="1:13" x14ac:dyDescent="0.2">
      <c r="F45" t="s">
        <v>66</v>
      </c>
      <c r="G45">
        <v>42</v>
      </c>
      <c r="I45" s="4">
        <v>67</v>
      </c>
      <c r="J45" s="4"/>
      <c r="K45" s="4"/>
      <c r="L45" s="4"/>
      <c r="M45" t="s">
        <v>259</v>
      </c>
    </row>
    <row r="46" spans="1:13" x14ac:dyDescent="0.2">
      <c r="F46" t="s">
        <v>67</v>
      </c>
      <c r="G46">
        <v>43</v>
      </c>
      <c r="I46" s="4">
        <v>66</v>
      </c>
      <c r="J46" s="4"/>
      <c r="K46" s="4"/>
      <c r="L46" s="4"/>
      <c r="M46" t="s">
        <v>260</v>
      </c>
    </row>
    <row r="47" spans="1:13" x14ac:dyDescent="0.2">
      <c r="F47" t="s">
        <v>68</v>
      </c>
      <c r="G47">
        <v>44</v>
      </c>
      <c r="I47" s="4">
        <v>65</v>
      </c>
      <c r="J47" s="4"/>
      <c r="K47" s="4"/>
      <c r="L47" s="4"/>
      <c r="M47" t="s">
        <v>261</v>
      </c>
    </row>
    <row r="48" spans="1:13" x14ac:dyDescent="0.2">
      <c r="F48" t="s">
        <v>69</v>
      </c>
      <c r="G48">
        <v>45</v>
      </c>
      <c r="I48" s="4">
        <v>64</v>
      </c>
      <c r="J48" s="4"/>
      <c r="K48" s="4"/>
      <c r="L48" s="4"/>
      <c r="M48" t="s">
        <v>262</v>
      </c>
    </row>
    <row r="49" spans="6:13" x14ac:dyDescent="0.2">
      <c r="F49" t="s">
        <v>70</v>
      </c>
      <c r="G49">
        <v>46</v>
      </c>
      <c r="I49" s="4">
        <v>63</v>
      </c>
      <c r="J49" s="4"/>
      <c r="K49" s="4"/>
      <c r="L49" s="4"/>
      <c r="M49" t="s">
        <v>263</v>
      </c>
    </row>
    <row r="50" spans="6:13" x14ac:dyDescent="0.2">
      <c r="F50" t="s">
        <v>71</v>
      </c>
      <c r="G50">
        <v>47</v>
      </c>
      <c r="I50" s="4">
        <v>62</v>
      </c>
      <c r="J50" s="4"/>
      <c r="K50" s="4"/>
      <c r="L50" s="4"/>
      <c r="M50" t="s">
        <v>264</v>
      </c>
    </row>
    <row r="51" spans="6:13" x14ac:dyDescent="0.2">
      <c r="I51" s="4">
        <v>61</v>
      </c>
      <c r="J51" s="4"/>
      <c r="K51" s="4"/>
      <c r="L51" s="4"/>
      <c r="M51" t="s">
        <v>265</v>
      </c>
    </row>
    <row r="52" spans="6:13" x14ac:dyDescent="0.2">
      <c r="I52" s="4">
        <v>60</v>
      </c>
      <c r="J52" s="4"/>
      <c r="K52" s="4"/>
      <c r="L52" s="4"/>
      <c r="M52" t="s">
        <v>266</v>
      </c>
    </row>
    <row r="53" spans="6:13" x14ac:dyDescent="0.2">
      <c r="I53" s="4">
        <v>59</v>
      </c>
      <c r="J53" s="4"/>
      <c r="K53" s="4"/>
      <c r="L53" s="4"/>
      <c r="M53" t="s">
        <v>267</v>
      </c>
    </row>
    <row r="54" spans="6:13" x14ac:dyDescent="0.2">
      <c r="I54" s="4">
        <v>58</v>
      </c>
      <c r="J54" s="4"/>
      <c r="K54" s="4"/>
      <c r="L54" s="4"/>
      <c r="M54" t="s">
        <v>268</v>
      </c>
    </row>
    <row r="55" spans="6:13" x14ac:dyDescent="0.2">
      <c r="I55" s="4">
        <v>57</v>
      </c>
      <c r="J55" s="4"/>
      <c r="K55" s="4"/>
      <c r="L55" s="4"/>
      <c r="M55" t="s">
        <v>269</v>
      </c>
    </row>
    <row r="56" spans="6:13" x14ac:dyDescent="0.2">
      <c r="I56" s="4">
        <v>56</v>
      </c>
      <c r="J56" s="4"/>
      <c r="K56" s="4"/>
      <c r="L56" s="4"/>
      <c r="M56" t="s">
        <v>270</v>
      </c>
    </row>
    <row r="57" spans="6:13" x14ac:dyDescent="0.2">
      <c r="I57" s="4">
        <v>55</v>
      </c>
      <c r="J57" s="4"/>
      <c r="K57" s="4"/>
      <c r="L57" s="4"/>
      <c r="M57" t="s">
        <v>271</v>
      </c>
    </row>
    <row r="58" spans="6:13" x14ac:dyDescent="0.2">
      <c r="I58" s="4">
        <v>54</v>
      </c>
      <c r="J58" s="4"/>
      <c r="K58" s="4"/>
      <c r="L58" s="4"/>
      <c r="M58" t="s">
        <v>272</v>
      </c>
    </row>
    <row r="59" spans="6:13" x14ac:dyDescent="0.2">
      <c r="I59" s="4">
        <v>53</v>
      </c>
      <c r="J59" s="4"/>
      <c r="K59" s="4"/>
      <c r="L59" s="4"/>
      <c r="M59" t="s">
        <v>273</v>
      </c>
    </row>
    <row r="60" spans="6:13" x14ac:dyDescent="0.2">
      <c r="I60" s="4">
        <v>52</v>
      </c>
      <c r="J60" s="4"/>
      <c r="K60" s="4"/>
      <c r="L60" s="4"/>
      <c r="M60" t="s">
        <v>186</v>
      </c>
    </row>
    <row r="61" spans="6:13" x14ac:dyDescent="0.2">
      <c r="I61" s="4">
        <v>51</v>
      </c>
      <c r="J61" s="4"/>
      <c r="K61" s="4"/>
      <c r="L61" s="4"/>
      <c r="M61" t="s">
        <v>274</v>
      </c>
    </row>
    <row r="62" spans="6:13" x14ac:dyDescent="0.2">
      <c r="I62" s="4">
        <v>50</v>
      </c>
      <c r="J62" s="4"/>
      <c r="K62" s="4"/>
      <c r="L62" s="4"/>
      <c r="M62" t="s">
        <v>275</v>
      </c>
    </row>
    <row r="63" spans="6:13" x14ac:dyDescent="0.2">
      <c r="I63" s="4">
        <v>49</v>
      </c>
      <c r="J63" s="4"/>
      <c r="K63" s="4"/>
      <c r="L63" s="4"/>
      <c r="M63" t="s">
        <v>276</v>
      </c>
    </row>
    <row r="64" spans="6:13" x14ac:dyDescent="0.2">
      <c r="I64" s="4">
        <v>48</v>
      </c>
      <c r="J64" s="4"/>
      <c r="K64" s="4"/>
      <c r="L64" s="4"/>
      <c r="M64" t="s">
        <v>277</v>
      </c>
    </row>
    <row r="65" spans="9:13" x14ac:dyDescent="0.2">
      <c r="I65" s="4">
        <v>47</v>
      </c>
      <c r="J65" s="4"/>
      <c r="K65" s="4"/>
      <c r="L65" s="4"/>
      <c r="M65" t="s">
        <v>278</v>
      </c>
    </row>
    <row r="66" spans="9:13" x14ac:dyDescent="0.2">
      <c r="I66" s="4">
        <v>46</v>
      </c>
      <c r="J66" s="4"/>
      <c r="K66" s="4"/>
      <c r="L66" s="4"/>
      <c r="M66" t="s">
        <v>279</v>
      </c>
    </row>
    <row r="67" spans="9:13" x14ac:dyDescent="0.2">
      <c r="I67" s="4">
        <v>45</v>
      </c>
      <c r="J67" s="4"/>
      <c r="K67" s="4"/>
      <c r="L67" s="4"/>
      <c r="M67" t="s">
        <v>280</v>
      </c>
    </row>
    <row r="68" spans="9:13" x14ac:dyDescent="0.2">
      <c r="I68" s="4">
        <v>44</v>
      </c>
      <c r="J68" s="4"/>
      <c r="K68" s="4"/>
      <c r="L68" s="4"/>
      <c r="M68" t="s">
        <v>281</v>
      </c>
    </row>
    <row r="69" spans="9:13" x14ac:dyDescent="0.2">
      <c r="I69" s="4">
        <v>43</v>
      </c>
      <c r="J69" s="4"/>
      <c r="K69" s="4"/>
      <c r="L69" s="4"/>
      <c r="M69" t="s">
        <v>282</v>
      </c>
    </row>
    <row r="70" spans="9:13" x14ac:dyDescent="0.2">
      <c r="I70" s="4">
        <v>42</v>
      </c>
      <c r="J70" s="4"/>
      <c r="K70" s="4"/>
      <c r="L70" s="4"/>
      <c r="M70" t="s">
        <v>283</v>
      </c>
    </row>
    <row r="71" spans="9:13" x14ac:dyDescent="0.2">
      <c r="I71" s="4">
        <v>41</v>
      </c>
      <c r="J71" s="4"/>
      <c r="K71" s="4"/>
      <c r="L71" s="4"/>
      <c r="M71" t="s">
        <v>284</v>
      </c>
    </row>
    <row r="72" spans="9:13" x14ac:dyDescent="0.2">
      <c r="I72" s="4">
        <v>40</v>
      </c>
      <c r="J72" s="4"/>
      <c r="K72" s="4"/>
      <c r="L72" s="4"/>
      <c r="M72" t="s">
        <v>285</v>
      </c>
    </row>
    <row r="73" spans="9:13" x14ac:dyDescent="0.2">
      <c r="I73" s="4">
        <v>39</v>
      </c>
      <c r="J73" s="4"/>
      <c r="K73" s="4"/>
      <c r="L73" s="4"/>
      <c r="M73" t="s">
        <v>286</v>
      </c>
    </row>
    <row r="74" spans="9:13" x14ac:dyDescent="0.2">
      <c r="I74" s="4">
        <v>38</v>
      </c>
      <c r="J74" s="4"/>
      <c r="K74" s="4"/>
      <c r="L74" s="4"/>
      <c r="M74" t="s">
        <v>287</v>
      </c>
    </row>
    <row r="75" spans="9:13" x14ac:dyDescent="0.2">
      <c r="I75" s="4">
        <v>37</v>
      </c>
      <c r="J75" s="4"/>
      <c r="K75" s="4"/>
      <c r="L75" s="4"/>
      <c r="M75" t="s">
        <v>288</v>
      </c>
    </row>
    <row r="76" spans="9:13" x14ac:dyDescent="0.2">
      <c r="I76" s="4">
        <v>36</v>
      </c>
      <c r="J76" s="4"/>
      <c r="K76" s="4"/>
      <c r="L76" s="4"/>
      <c r="M76" t="s">
        <v>289</v>
      </c>
    </row>
    <row r="77" spans="9:13" x14ac:dyDescent="0.2">
      <c r="I77" s="4">
        <v>35</v>
      </c>
      <c r="J77" s="4"/>
      <c r="K77" s="4"/>
      <c r="L77" s="4"/>
      <c r="M77" t="s">
        <v>290</v>
      </c>
    </row>
    <row r="78" spans="9:13" x14ac:dyDescent="0.2">
      <c r="I78" s="4">
        <v>34</v>
      </c>
      <c r="J78" s="4"/>
      <c r="K78" s="4"/>
      <c r="L78" s="4"/>
      <c r="M78" t="s">
        <v>291</v>
      </c>
    </row>
    <row r="79" spans="9:13" x14ac:dyDescent="0.2">
      <c r="I79" s="4">
        <v>33</v>
      </c>
      <c r="J79" s="4"/>
      <c r="K79" s="4"/>
      <c r="L79" s="4"/>
      <c r="M79" t="s">
        <v>292</v>
      </c>
    </row>
    <row r="80" spans="9:13" x14ac:dyDescent="0.2">
      <c r="I80" s="4">
        <v>32</v>
      </c>
      <c r="J80" s="4"/>
      <c r="K80" s="4"/>
      <c r="L80" s="4"/>
      <c r="M80" t="s">
        <v>293</v>
      </c>
    </row>
    <row r="81" spans="9:13" x14ac:dyDescent="0.2">
      <c r="I81" s="4">
        <v>31</v>
      </c>
      <c r="J81" s="4"/>
      <c r="K81" s="4"/>
      <c r="L81" s="4"/>
      <c r="M81" t="s">
        <v>294</v>
      </c>
    </row>
    <row r="82" spans="9:13" x14ac:dyDescent="0.2">
      <c r="I82" s="4">
        <v>30</v>
      </c>
      <c r="J82" s="4"/>
      <c r="K82" s="4"/>
      <c r="L82" s="4"/>
      <c r="M82" t="s">
        <v>295</v>
      </c>
    </row>
    <row r="83" spans="9:13" x14ac:dyDescent="0.2">
      <c r="I83" s="4">
        <v>29</v>
      </c>
      <c r="J83" s="4"/>
      <c r="K83" s="4"/>
      <c r="L83" s="4"/>
      <c r="M83" t="s">
        <v>296</v>
      </c>
    </row>
    <row r="84" spans="9:13" x14ac:dyDescent="0.2">
      <c r="I84" s="4">
        <v>28</v>
      </c>
      <c r="J84" s="4"/>
      <c r="K84" s="4"/>
      <c r="L84" s="4"/>
      <c r="M84" t="s">
        <v>297</v>
      </c>
    </row>
    <row r="85" spans="9:13" x14ac:dyDescent="0.2">
      <c r="I85" s="4">
        <v>27</v>
      </c>
      <c r="J85" s="4"/>
      <c r="K85" s="4"/>
      <c r="L85" s="4"/>
      <c r="M85" t="s">
        <v>298</v>
      </c>
    </row>
    <row r="86" spans="9:13" x14ac:dyDescent="0.2">
      <c r="I86" s="4">
        <v>26</v>
      </c>
      <c r="J86" s="4"/>
      <c r="K86" s="4"/>
      <c r="L86" s="4"/>
      <c r="M86" t="s">
        <v>299</v>
      </c>
    </row>
    <row r="87" spans="9:13" x14ac:dyDescent="0.2">
      <c r="I87" s="4">
        <v>25</v>
      </c>
      <c r="J87" s="4"/>
      <c r="K87" s="4"/>
      <c r="L87" s="4"/>
      <c r="M87" t="s">
        <v>300</v>
      </c>
    </row>
    <row r="88" spans="9:13" x14ac:dyDescent="0.2">
      <c r="I88" s="4">
        <v>24</v>
      </c>
      <c r="J88" s="4"/>
      <c r="K88" s="4"/>
      <c r="L88" s="4"/>
      <c r="M88" t="s">
        <v>301</v>
      </c>
    </row>
    <row r="89" spans="9:13" x14ac:dyDescent="0.2">
      <c r="I89" s="4">
        <v>23</v>
      </c>
      <c r="J89" s="4"/>
      <c r="K89" s="4"/>
      <c r="L89" s="4"/>
      <c r="M89" t="s">
        <v>302</v>
      </c>
    </row>
    <row r="90" spans="9:13" x14ac:dyDescent="0.2">
      <c r="I90" s="4">
        <v>22</v>
      </c>
      <c r="J90" s="4"/>
      <c r="K90" s="4"/>
      <c r="L90" s="4"/>
      <c r="M90" t="s">
        <v>303</v>
      </c>
    </row>
    <row r="91" spans="9:13" x14ac:dyDescent="0.2">
      <c r="I91" s="4">
        <v>21</v>
      </c>
      <c r="J91" s="4"/>
      <c r="K91" s="4"/>
      <c r="L91" s="4"/>
      <c r="M91" t="s">
        <v>304</v>
      </c>
    </row>
    <row r="92" spans="9:13" x14ac:dyDescent="0.2">
      <c r="M92" t="s">
        <v>305</v>
      </c>
    </row>
    <row r="93" spans="9:13" x14ac:dyDescent="0.2">
      <c r="M93" t="s">
        <v>306</v>
      </c>
    </row>
    <row r="94" spans="9:13" x14ac:dyDescent="0.2">
      <c r="M94" t="s">
        <v>307</v>
      </c>
    </row>
    <row r="95" spans="9:13" x14ac:dyDescent="0.2">
      <c r="M95" t="s">
        <v>308</v>
      </c>
    </row>
    <row r="96" spans="9:13" x14ac:dyDescent="0.2">
      <c r="M96" t="s">
        <v>309</v>
      </c>
    </row>
    <row r="97" spans="13:13" x14ac:dyDescent="0.2">
      <c r="M97" t="s">
        <v>310</v>
      </c>
    </row>
    <row r="98" spans="13:13" x14ac:dyDescent="0.2">
      <c r="M98" t="s">
        <v>311</v>
      </c>
    </row>
    <row r="99" spans="13:13" x14ac:dyDescent="0.2">
      <c r="M99" t="s">
        <v>312</v>
      </c>
    </row>
    <row r="100" spans="13:13" x14ac:dyDescent="0.2">
      <c r="M100" t="s">
        <v>313</v>
      </c>
    </row>
    <row r="101" spans="13:13" x14ac:dyDescent="0.2">
      <c r="M101" t="s">
        <v>314</v>
      </c>
    </row>
    <row r="102" spans="13:13" x14ac:dyDescent="0.2">
      <c r="M102" t="s">
        <v>315</v>
      </c>
    </row>
    <row r="103" spans="13:13" x14ac:dyDescent="0.2">
      <c r="M103" t="s">
        <v>316</v>
      </c>
    </row>
    <row r="104" spans="13:13" x14ac:dyDescent="0.2">
      <c r="M104" t="s">
        <v>317</v>
      </c>
    </row>
    <row r="105" spans="13:13" x14ac:dyDescent="0.2">
      <c r="M105" t="s">
        <v>318</v>
      </c>
    </row>
    <row r="106" spans="13:13" x14ac:dyDescent="0.2">
      <c r="M106" t="s">
        <v>319</v>
      </c>
    </row>
    <row r="107" spans="13:13" x14ac:dyDescent="0.2">
      <c r="M107" t="s">
        <v>320</v>
      </c>
    </row>
    <row r="108" spans="13:13" x14ac:dyDescent="0.2">
      <c r="M108" t="s">
        <v>321</v>
      </c>
    </row>
    <row r="109" spans="13:13" x14ac:dyDescent="0.2">
      <c r="M109" t="s">
        <v>322</v>
      </c>
    </row>
    <row r="110" spans="13:13" x14ac:dyDescent="0.2">
      <c r="M110" t="s">
        <v>323</v>
      </c>
    </row>
    <row r="111" spans="13:13" x14ac:dyDescent="0.2">
      <c r="M111" t="s">
        <v>324</v>
      </c>
    </row>
    <row r="112" spans="13:13" x14ac:dyDescent="0.2">
      <c r="M112" t="s">
        <v>325</v>
      </c>
    </row>
    <row r="113" spans="13:13" x14ac:dyDescent="0.2">
      <c r="M113" t="s">
        <v>326</v>
      </c>
    </row>
    <row r="114" spans="13:13" x14ac:dyDescent="0.2">
      <c r="M114" t="s">
        <v>327</v>
      </c>
    </row>
    <row r="115" spans="13:13" x14ac:dyDescent="0.2">
      <c r="M115" t="s">
        <v>328</v>
      </c>
    </row>
    <row r="116" spans="13:13" x14ac:dyDescent="0.2">
      <c r="M116" t="s">
        <v>329</v>
      </c>
    </row>
    <row r="117" spans="13:13" x14ac:dyDescent="0.2">
      <c r="M117" t="s">
        <v>330</v>
      </c>
    </row>
    <row r="118" spans="13:13" x14ac:dyDescent="0.2">
      <c r="M118" t="s">
        <v>331</v>
      </c>
    </row>
    <row r="119" spans="13:13" x14ac:dyDescent="0.2">
      <c r="M119" t="s">
        <v>332</v>
      </c>
    </row>
    <row r="120" spans="13:13" x14ac:dyDescent="0.2">
      <c r="M120" t="s">
        <v>333</v>
      </c>
    </row>
  </sheetData>
  <sortState xmlns:xlrd2="http://schemas.microsoft.com/office/spreadsheetml/2017/richdata2" ref="Q11:T128">
    <sortCondition ref="R11:R128"/>
  </sortState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29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" defaultRowHeight="13.2" x14ac:dyDescent="0.2"/>
  <cols>
    <col min="1" max="1" width="45" style="32" bestFit="1" customWidth="1"/>
    <col min="2" max="2" width="20.44140625" style="32" bestFit="1" customWidth="1"/>
    <col min="3" max="3" width="11.88671875" style="32" customWidth="1"/>
    <col min="4" max="4" width="23.88671875" style="32" bestFit="1" customWidth="1"/>
    <col min="5" max="5" width="3.77734375" style="32" bestFit="1" customWidth="1"/>
    <col min="6" max="6" width="3.88671875" style="32" bestFit="1" customWidth="1"/>
    <col min="7" max="7" width="9.21875" style="32" bestFit="1" customWidth="1"/>
    <col min="8" max="8" width="11.33203125" style="32" bestFit="1" customWidth="1"/>
    <col min="9" max="9" width="5.44140625" style="32" bestFit="1" customWidth="1"/>
    <col min="10" max="12" width="14.6640625" style="32" bestFit="1" customWidth="1"/>
    <col min="13" max="14" width="5.88671875" style="32" bestFit="1" customWidth="1"/>
    <col min="15" max="16" width="5.77734375" style="32" bestFit="1" customWidth="1"/>
    <col min="17" max="16384" width="9" style="32"/>
  </cols>
  <sheetData>
    <row r="1" spans="1:16" x14ac:dyDescent="0.2">
      <c r="A1" s="32" t="str">
        <f>Sheet1!E4&amp;"/"&amp;Sheet1!E5&amp;"/"&amp;Sheet1!E6&amp;"/"&amp;Sheet1!E7</f>
        <v>選択して下さい（50音順）///不要</v>
      </c>
      <c r="B1" s="105"/>
      <c r="C1" s="106"/>
      <c r="L1" s="98" t="s">
        <v>181</v>
      </c>
      <c r="M1" s="62" t="str">
        <f>IF(Sheet1!E12="","","0"&amp;Sheet1!E12)</f>
        <v/>
      </c>
      <c r="N1" s="62" t="str">
        <f>IF(Sheet1!F12="","",Sheet1!F12)</f>
        <v/>
      </c>
      <c r="O1" s="62" t="str">
        <f>IF(Sheet1!G12="","","0"&amp;Sheet1!G12)</f>
        <v/>
      </c>
      <c r="P1" s="62" t="str">
        <f>IF(Sheet1!H12="","",Sheet1!H12)</f>
        <v/>
      </c>
    </row>
    <row r="2" spans="1:16" x14ac:dyDescent="0.2">
      <c r="A2" s="32" t="s">
        <v>7</v>
      </c>
      <c r="B2" s="32" t="s">
        <v>8</v>
      </c>
      <c r="C2" s="32" t="s">
        <v>9</v>
      </c>
      <c r="D2" s="32" t="s">
        <v>145</v>
      </c>
      <c r="E2" s="32" t="s">
        <v>10</v>
      </c>
      <c r="F2" s="32" t="s">
        <v>11</v>
      </c>
      <c r="G2" s="32" t="s">
        <v>146</v>
      </c>
      <c r="H2" s="32" t="s">
        <v>12</v>
      </c>
      <c r="I2" s="32" t="s">
        <v>13</v>
      </c>
      <c r="J2" s="32" t="s">
        <v>14</v>
      </c>
      <c r="K2" s="32" t="s">
        <v>15</v>
      </c>
      <c r="L2" s="32" t="s">
        <v>16</v>
      </c>
      <c r="M2" s="32" t="s">
        <v>23</v>
      </c>
      <c r="N2" s="32" t="s">
        <v>22</v>
      </c>
      <c r="O2" s="32" t="s">
        <v>21</v>
      </c>
      <c r="P2" s="32" t="s">
        <v>20</v>
      </c>
    </row>
    <row r="3" spans="1:16" s="33" customFormat="1" x14ac:dyDescent="0.2">
      <c r="A3" s="33" t="str">
        <f>IF(B3="","",E3*100000000+F3*1000000+200000+I3)</f>
        <v/>
      </c>
      <c r="B3" s="33" t="str">
        <f>ASC(IF(Sheet1!C16="","",IF(LEN(Sheet1!C16)+LEN(Sheet1!D16)=2,Sheet1!C16&amp;"      "&amp;Sheet1!D16&amp;"("&amp;Sheet1!I16&amp;")",IF(LEN(Sheet1!C16)+LEN(Sheet1!D16)=3,Sheet1!C16&amp;"    "&amp;Sheet1!D16&amp;"("&amp;Sheet1!I16&amp;")",IF(LEN(Sheet1!C16)+LEN(Sheet1!D16)=4,Sheet1!C16&amp;"  "&amp;Sheet1!D16&amp;"("&amp;Sheet1!I16&amp;")",IF(LEN(Sheet1!C16)+LEN(Sheet1!D16)&gt;=5,Sheet1!C16&amp;Sheet1!D16&amp;"("&amp;Sheet1!I16&amp;")",""))))))</f>
        <v/>
      </c>
      <c r="C3" s="33" t="str">
        <f>ASC(IF(Sheet1!E16="","",Sheet1!E16&amp;" "&amp;Sheet1!F16))</f>
        <v/>
      </c>
      <c r="D3" s="33" t="str">
        <f>ASC(IF(Sheet1!G16="","",UPPER(Sheet1!G16)&amp;" "&amp;PROPER(Sheet1!H16)&amp;"("&amp;Sheet1!I16&amp;")"))</f>
        <v/>
      </c>
      <c r="E3" s="33" t="str">
        <f>IF(Sheet1!J16="","",IF(Sheet1!J16="女",2,1))</f>
        <v/>
      </c>
      <c r="F3" s="33" t="str">
        <f>IF(Sheet1!K16="","",VLOOKUP(Sheet1!K16,Sheet2!$F$2:$G$50,2,FALSE))</f>
        <v/>
      </c>
      <c r="G3" s="33" t="str">
        <f>IF(Sheet1!L16="","",(Sheet1!L16))</f>
        <v/>
      </c>
      <c r="H3" s="33" t="str">
        <f>IF(B3="","",VALUE(LEFT(Sheet1!E$4,6)))</f>
        <v/>
      </c>
      <c r="I3" s="33" t="str">
        <f>IF(Sheet1!B16="","",VALUE(Sheet1!B16))</f>
        <v/>
      </c>
      <c r="J3" s="33" t="str">
        <f>IF(Sheet1!M16="","",IF(VLOOKUP(Sheet1!M16,Sheet2!$A$2:$C$44,3,FALSE)&gt;=71,VLOOKUP(Sheet1!M16,Sheet2!$A$2:$C$44,2,FALSE)&amp;TEXT(Sheet1!O16,"00")&amp;TEXT(Sheet1!P16,"00"),VLOOKUP(Sheet1!M16,Sheet2!$A$2:$C$44,2,FALSE)&amp;TEXT(Sheet1!N16,"00")&amp;TEXT(Sheet1!O16,"00")&amp;IF(Sheet1!Q16="手",TEXT(Sheet1!P16,"0"),TEXT(Sheet1!P16,"00"))))</f>
        <v/>
      </c>
      <c r="K3" s="33" t="str">
        <f>IF(Sheet1!R16="","",IF(VLOOKUP(Sheet1!R16,Sheet2!$A$2:$C$44,3,FALSE)&gt;=71,VLOOKUP(Sheet1!R16,Sheet2!$A$2:$C$44,2,FALSE)&amp;TEXT(Sheet1!T16,"00")&amp;TEXT(Sheet1!U16,"00"),VLOOKUP(Sheet1!R16,Sheet2!$A$2:$C$44,2,FALSE)&amp;TEXT(Sheet1!S16,"00")&amp;TEXT(Sheet1!T16,"00")&amp;IF(Sheet1!V16="手",TEXT(Sheet1!U16,"0"),TEXT(Sheet1!U16,"00"))))</f>
        <v/>
      </c>
      <c r="L3" s="33" t="str">
        <f>IF(Sheet1!W16="","",IF(VLOOKUP(Sheet1!W16,Sheet2!$A$2:$C$44,3,FALSE)&gt;=71,VLOOKUP(Sheet1!W16,Sheet2!$A$2:$C$44,2,FALSE)&amp;TEXT(Sheet1!Y16,"00")&amp;TEXT(Sheet1!Z16,"00"),VLOOKUP(Sheet1!W16,Sheet2!$A$2:$C$44,2,FALSE)&amp;TEXT(Sheet1!X16,"00")&amp;TEXT(Sheet1!Y16,"00")&amp;IF(Sheet1!AA16="手",TEXT(Sheet1!Z16,"0"),TEXT(Sheet1!Z16,"00"))))</f>
        <v/>
      </c>
      <c r="M3" s="33" t="str">
        <f>IF(Sheet1!AD16="","","●")</f>
        <v/>
      </c>
      <c r="N3" s="33" t="str">
        <f>IF(Sheet1!AE16="","","▲")</f>
        <v/>
      </c>
      <c r="O3" s="33" t="str">
        <f>IF(Sheet1!AF16="","","★")</f>
        <v/>
      </c>
      <c r="P3" s="33" t="str">
        <f>IF(Sheet1!AG16="","","▼")</f>
        <v/>
      </c>
    </row>
    <row r="4" spans="1:16" s="33" customFormat="1" x14ac:dyDescent="0.2">
      <c r="A4" s="33" t="str">
        <f t="shared" ref="A4:A67" si="0">IF(B4="","",E4*100000000+F4*1000000+200000+I4)</f>
        <v/>
      </c>
      <c r="B4" s="33" t="str">
        <f>ASC(IF(Sheet1!C17="","",IF(LEN(Sheet1!C17)+LEN(Sheet1!D17)=2,Sheet1!C17&amp;"      "&amp;Sheet1!D17&amp;"("&amp;Sheet1!I17&amp;")",IF(LEN(Sheet1!C17)+LEN(Sheet1!D17)=3,Sheet1!C17&amp;"    "&amp;Sheet1!D17&amp;"("&amp;Sheet1!I17&amp;")",IF(LEN(Sheet1!C17)+LEN(Sheet1!D17)=4,Sheet1!C17&amp;"  "&amp;Sheet1!D17&amp;"("&amp;Sheet1!I17&amp;")",IF(LEN(Sheet1!C17)+LEN(Sheet1!D17)&gt;=5,Sheet1!C17&amp;Sheet1!D17&amp;"("&amp;Sheet1!I17&amp;")",""))))))</f>
        <v/>
      </c>
      <c r="C4" s="33" t="str">
        <f>ASC(IF(Sheet1!E17="","",Sheet1!E17&amp;" "&amp;Sheet1!F17))</f>
        <v/>
      </c>
      <c r="D4" s="33" t="str">
        <f>ASC(IF(Sheet1!G17="","",UPPER(Sheet1!G17)&amp;" "&amp;PROPER(Sheet1!H17)&amp;"("&amp;Sheet1!I17&amp;")"))</f>
        <v/>
      </c>
      <c r="E4" s="33" t="str">
        <f>IF(Sheet1!J17="","",IF(Sheet1!J17="女",2,1))</f>
        <v/>
      </c>
      <c r="F4" s="33" t="str">
        <f>IF(Sheet1!K17="","",VLOOKUP(Sheet1!K17,Sheet2!$F$2:$G$50,2,FALSE))</f>
        <v/>
      </c>
      <c r="G4" s="33" t="str">
        <f>IF(Sheet1!L17="","",(Sheet1!L17))</f>
        <v/>
      </c>
      <c r="H4" s="33" t="str">
        <f>IF(B4="","",VALUE(LEFT(Sheet1!E$4,6)))</f>
        <v/>
      </c>
      <c r="I4" s="33" t="str">
        <f>IF(Sheet1!B17="","",VALUE(Sheet1!B17))</f>
        <v/>
      </c>
      <c r="J4" s="33" t="str">
        <f>IF(Sheet1!M17="","",IF(VLOOKUP(Sheet1!M17,Sheet2!$A$2:$C$44,3,FALSE)&gt;=71,VLOOKUP(Sheet1!M17,Sheet2!$A$2:$C$44,2,FALSE)&amp;TEXT(Sheet1!O17,"00")&amp;TEXT(Sheet1!P17,"00"),VLOOKUP(Sheet1!M17,Sheet2!$A$2:$C$44,2,FALSE)&amp;TEXT(Sheet1!N17,"00")&amp;TEXT(Sheet1!O17,"00")&amp;IF(Sheet1!Q17="手",TEXT(Sheet1!P17,"0"),TEXT(Sheet1!P17,"00"))))</f>
        <v/>
      </c>
      <c r="K4" s="33" t="str">
        <f>IF(Sheet1!R17="","",IF(VLOOKUP(Sheet1!R17,Sheet2!$A$2:$C$44,3,FALSE)&gt;=71,VLOOKUP(Sheet1!R17,Sheet2!$A$2:$C$44,2,FALSE)&amp;TEXT(Sheet1!T17,"00")&amp;TEXT(Sheet1!U17,"00"),VLOOKUP(Sheet1!R17,Sheet2!$A$2:$C$44,2,FALSE)&amp;TEXT(Sheet1!S17,"00")&amp;TEXT(Sheet1!T17,"00")&amp;IF(Sheet1!V17="手",TEXT(Sheet1!U17,"0"),TEXT(Sheet1!U17,"00"))))</f>
        <v/>
      </c>
      <c r="L4" s="33" t="str">
        <f>IF(Sheet1!W17="","",IF(VLOOKUP(Sheet1!W17,Sheet2!$A$2:$C$44,3,FALSE)&gt;=71,VLOOKUP(Sheet1!W17,Sheet2!$A$2:$C$44,2,FALSE)&amp;TEXT(Sheet1!Y17,"00")&amp;TEXT(Sheet1!Z17,"00"),VLOOKUP(Sheet1!W17,Sheet2!$A$2:$C$44,2,FALSE)&amp;TEXT(Sheet1!X17,"00")&amp;TEXT(Sheet1!Y17,"00")&amp;IF(Sheet1!AA17="手",TEXT(Sheet1!Z17,"0"),TEXT(Sheet1!Z17,"00"))))</f>
        <v/>
      </c>
      <c r="M4" s="33" t="str">
        <f>IF(Sheet1!AD17="","","●")</f>
        <v/>
      </c>
      <c r="N4" s="33" t="str">
        <f>IF(Sheet1!AE17="","","▲")</f>
        <v/>
      </c>
      <c r="O4" s="33" t="str">
        <f>IF(Sheet1!AF17="","","★")</f>
        <v/>
      </c>
      <c r="P4" s="33" t="str">
        <f>IF(Sheet1!AG17="","","▼")</f>
        <v/>
      </c>
    </row>
    <row r="5" spans="1:16" s="33" customFormat="1" x14ac:dyDescent="0.2">
      <c r="A5" s="33" t="str">
        <f t="shared" si="0"/>
        <v/>
      </c>
      <c r="B5" s="33" t="str">
        <f>ASC(IF(Sheet1!C18="","",IF(LEN(Sheet1!C18)+LEN(Sheet1!D18)=2,Sheet1!C18&amp;"      "&amp;Sheet1!D18&amp;"("&amp;Sheet1!I18&amp;")",IF(LEN(Sheet1!C18)+LEN(Sheet1!D18)=3,Sheet1!C18&amp;"    "&amp;Sheet1!D18&amp;"("&amp;Sheet1!I18&amp;")",IF(LEN(Sheet1!C18)+LEN(Sheet1!D18)=4,Sheet1!C18&amp;"  "&amp;Sheet1!D18&amp;"("&amp;Sheet1!I18&amp;")",IF(LEN(Sheet1!C18)+LEN(Sheet1!D18)&gt;=5,Sheet1!C18&amp;Sheet1!D18&amp;"("&amp;Sheet1!I18&amp;")",""))))))</f>
        <v/>
      </c>
      <c r="C5" s="33" t="str">
        <f>ASC(IF(Sheet1!E18="","",Sheet1!E18&amp;" "&amp;Sheet1!F18))</f>
        <v/>
      </c>
      <c r="D5" s="33" t="str">
        <f>ASC(IF(Sheet1!G18="","",UPPER(Sheet1!G18)&amp;" "&amp;PROPER(Sheet1!H18)&amp;"("&amp;Sheet1!I18&amp;")"))</f>
        <v/>
      </c>
      <c r="E5" s="33" t="str">
        <f>IF(Sheet1!J18="","",IF(Sheet1!J18="女",2,1))</f>
        <v/>
      </c>
      <c r="F5" s="33" t="str">
        <f>IF(Sheet1!K18="","",VLOOKUP(Sheet1!K18,Sheet2!$F$2:$G$50,2,FALSE))</f>
        <v/>
      </c>
      <c r="G5" s="33" t="str">
        <f>IF(Sheet1!L18="","",(Sheet1!L18))</f>
        <v/>
      </c>
      <c r="H5" s="33" t="str">
        <f>IF(B5="","",VALUE(LEFT(Sheet1!E$4,6)))</f>
        <v/>
      </c>
      <c r="I5" s="33" t="str">
        <f>IF(Sheet1!B18="","",VALUE(Sheet1!B18))</f>
        <v/>
      </c>
      <c r="J5" s="33" t="str">
        <f>IF(Sheet1!M18="","",IF(VLOOKUP(Sheet1!M18,Sheet2!$A$2:$C$44,3,FALSE)&gt;=71,VLOOKUP(Sheet1!M18,Sheet2!$A$2:$C$44,2,FALSE)&amp;TEXT(Sheet1!O18,"00")&amp;TEXT(Sheet1!P18,"00"),VLOOKUP(Sheet1!M18,Sheet2!$A$2:$C$44,2,FALSE)&amp;TEXT(Sheet1!N18,"00")&amp;TEXT(Sheet1!O18,"00")&amp;IF(Sheet1!Q18="手",TEXT(Sheet1!P18,"0"),TEXT(Sheet1!P18,"00"))))</f>
        <v/>
      </c>
      <c r="K5" s="33" t="str">
        <f>IF(Sheet1!R18="","",IF(VLOOKUP(Sheet1!R18,Sheet2!$A$2:$C$44,3,FALSE)&gt;=71,VLOOKUP(Sheet1!R18,Sheet2!$A$2:$C$44,2,FALSE)&amp;TEXT(Sheet1!T18,"00")&amp;TEXT(Sheet1!U18,"00"),VLOOKUP(Sheet1!R18,Sheet2!$A$2:$C$44,2,FALSE)&amp;TEXT(Sheet1!S18,"00")&amp;TEXT(Sheet1!T18,"00")&amp;IF(Sheet1!V18="手",TEXT(Sheet1!U18,"0"),TEXT(Sheet1!U18,"00"))))</f>
        <v/>
      </c>
      <c r="L5" s="33" t="str">
        <f>IF(Sheet1!W18="","",IF(VLOOKUP(Sheet1!W18,Sheet2!$A$2:$C$44,3,FALSE)&gt;=71,VLOOKUP(Sheet1!W18,Sheet2!$A$2:$C$44,2,FALSE)&amp;TEXT(Sheet1!Y18,"00")&amp;TEXT(Sheet1!Z18,"00"),VLOOKUP(Sheet1!W18,Sheet2!$A$2:$C$44,2,FALSE)&amp;TEXT(Sheet1!X18,"00")&amp;TEXT(Sheet1!Y18,"00")&amp;IF(Sheet1!AA18="手",TEXT(Sheet1!Z18,"0"),TEXT(Sheet1!Z18,"00"))))</f>
        <v/>
      </c>
      <c r="M5" s="33" t="str">
        <f>IF(Sheet1!AD18="","","●")</f>
        <v/>
      </c>
      <c r="N5" s="33" t="str">
        <f>IF(Sheet1!AE18="","","▲")</f>
        <v/>
      </c>
      <c r="O5" s="33" t="str">
        <f>IF(Sheet1!AF18="","","★")</f>
        <v/>
      </c>
      <c r="P5" s="33" t="str">
        <f>IF(Sheet1!AG18="","","▼")</f>
        <v/>
      </c>
    </row>
    <row r="6" spans="1:16" s="33" customFormat="1" x14ac:dyDescent="0.2">
      <c r="A6" s="33" t="str">
        <f t="shared" si="0"/>
        <v/>
      </c>
      <c r="B6" s="33" t="str">
        <f>ASC(IF(Sheet1!C19="","",IF(LEN(Sheet1!C19)+LEN(Sheet1!D19)=2,Sheet1!C19&amp;"      "&amp;Sheet1!D19&amp;"("&amp;Sheet1!I19&amp;")",IF(LEN(Sheet1!C19)+LEN(Sheet1!D19)=3,Sheet1!C19&amp;"    "&amp;Sheet1!D19&amp;"("&amp;Sheet1!I19&amp;")",IF(LEN(Sheet1!C19)+LEN(Sheet1!D19)=4,Sheet1!C19&amp;"  "&amp;Sheet1!D19&amp;"("&amp;Sheet1!I19&amp;")",IF(LEN(Sheet1!C19)+LEN(Sheet1!D19)&gt;=5,Sheet1!C19&amp;Sheet1!D19&amp;"("&amp;Sheet1!I19&amp;")",""))))))</f>
        <v/>
      </c>
      <c r="C6" s="33" t="str">
        <f>ASC(IF(Sheet1!E19="","",Sheet1!E19&amp;" "&amp;Sheet1!F19))</f>
        <v/>
      </c>
      <c r="D6" s="33" t="str">
        <f>ASC(IF(Sheet1!G19="","",UPPER(Sheet1!G19)&amp;" "&amp;PROPER(Sheet1!H19)&amp;"("&amp;Sheet1!I19&amp;")"))</f>
        <v/>
      </c>
      <c r="E6" s="33" t="str">
        <f>IF(Sheet1!J19="","",IF(Sheet1!J19="女",2,1))</f>
        <v/>
      </c>
      <c r="F6" s="33" t="str">
        <f>IF(Sheet1!K19="","",VLOOKUP(Sheet1!K19,Sheet2!$F$2:$G$50,2,FALSE))</f>
        <v/>
      </c>
      <c r="G6" s="33" t="str">
        <f>IF(Sheet1!L19="","",(Sheet1!L19))</f>
        <v/>
      </c>
      <c r="H6" s="33" t="str">
        <f>IF(B6="","",VALUE(LEFT(Sheet1!E$4,6)))</f>
        <v/>
      </c>
      <c r="I6" s="33" t="str">
        <f>IF(Sheet1!B19="","",VALUE(Sheet1!B19))</f>
        <v/>
      </c>
      <c r="J6" s="33" t="str">
        <f>IF(Sheet1!M19="","",IF(VLOOKUP(Sheet1!M19,Sheet2!$A$2:$C$44,3,FALSE)&gt;=71,VLOOKUP(Sheet1!M19,Sheet2!$A$2:$C$44,2,FALSE)&amp;TEXT(Sheet1!O19,"00")&amp;TEXT(Sheet1!P19,"00"),VLOOKUP(Sheet1!M19,Sheet2!$A$2:$C$44,2,FALSE)&amp;TEXT(Sheet1!N19,"00")&amp;TEXT(Sheet1!O19,"00")&amp;IF(Sheet1!Q19="手",TEXT(Sheet1!P19,"0"),TEXT(Sheet1!P19,"00"))))</f>
        <v/>
      </c>
      <c r="K6" s="33" t="str">
        <f>IF(Sheet1!R19="","",IF(VLOOKUP(Sheet1!R19,Sheet2!$A$2:$C$44,3,FALSE)&gt;=71,VLOOKUP(Sheet1!R19,Sheet2!$A$2:$C$44,2,FALSE)&amp;TEXT(Sheet1!T19,"00")&amp;TEXT(Sheet1!U19,"00"),VLOOKUP(Sheet1!R19,Sheet2!$A$2:$C$44,2,FALSE)&amp;TEXT(Sheet1!S19,"00")&amp;TEXT(Sheet1!T19,"00")&amp;IF(Sheet1!V19="手",TEXT(Sheet1!U19,"0"),TEXT(Sheet1!U19,"00"))))</f>
        <v/>
      </c>
      <c r="L6" s="33" t="str">
        <f>IF(Sheet1!W19="","",IF(VLOOKUP(Sheet1!W19,Sheet2!$A$2:$C$44,3,FALSE)&gt;=71,VLOOKUP(Sheet1!W19,Sheet2!$A$2:$C$44,2,FALSE)&amp;TEXT(Sheet1!Y19,"00")&amp;TEXT(Sheet1!Z19,"00"),VLOOKUP(Sheet1!W19,Sheet2!$A$2:$C$44,2,FALSE)&amp;TEXT(Sheet1!X19,"00")&amp;TEXT(Sheet1!Y19,"00")&amp;IF(Sheet1!AA19="手",TEXT(Sheet1!Z19,"0"),TEXT(Sheet1!Z19,"00"))))</f>
        <v/>
      </c>
      <c r="M6" s="33" t="str">
        <f>IF(Sheet1!AD19="","","●")</f>
        <v/>
      </c>
      <c r="N6" s="33" t="str">
        <f>IF(Sheet1!AE19="","","▲")</f>
        <v/>
      </c>
      <c r="O6" s="33" t="str">
        <f>IF(Sheet1!AF19="","","★")</f>
        <v/>
      </c>
      <c r="P6" s="33" t="str">
        <f>IF(Sheet1!AG19="","","▼")</f>
        <v/>
      </c>
    </row>
    <row r="7" spans="1:16" s="33" customFormat="1" x14ac:dyDescent="0.2">
      <c r="A7" s="33" t="str">
        <f t="shared" si="0"/>
        <v/>
      </c>
      <c r="B7" s="33" t="str">
        <f>ASC(IF(Sheet1!C20="","",IF(LEN(Sheet1!C20)+LEN(Sheet1!D20)=2,Sheet1!C20&amp;"      "&amp;Sheet1!D20&amp;"("&amp;Sheet1!I20&amp;")",IF(LEN(Sheet1!C20)+LEN(Sheet1!D20)=3,Sheet1!C20&amp;"    "&amp;Sheet1!D20&amp;"("&amp;Sheet1!I20&amp;")",IF(LEN(Sheet1!C20)+LEN(Sheet1!D20)=4,Sheet1!C20&amp;"  "&amp;Sheet1!D20&amp;"("&amp;Sheet1!I20&amp;")",IF(LEN(Sheet1!C20)+LEN(Sheet1!D20)&gt;=5,Sheet1!C20&amp;Sheet1!D20&amp;"("&amp;Sheet1!I20&amp;")",""))))))</f>
        <v/>
      </c>
      <c r="C7" s="33" t="str">
        <f>ASC(IF(Sheet1!E20="","",Sheet1!E20&amp;" "&amp;Sheet1!F20))</f>
        <v/>
      </c>
      <c r="D7" s="33" t="str">
        <f>ASC(IF(Sheet1!G20="","",UPPER(Sheet1!G20)&amp;" "&amp;PROPER(Sheet1!H20)&amp;"("&amp;Sheet1!I20&amp;")"))</f>
        <v/>
      </c>
      <c r="E7" s="33" t="str">
        <f>IF(Sheet1!J20="","",IF(Sheet1!J20="女",2,1))</f>
        <v/>
      </c>
      <c r="F7" s="33" t="str">
        <f>IF(Sheet1!K20="","",VLOOKUP(Sheet1!K20,Sheet2!$F$2:$G$50,2,FALSE))</f>
        <v/>
      </c>
      <c r="G7" s="33" t="str">
        <f>IF(Sheet1!L20="","",(Sheet1!L20))</f>
        <v/>
      </c>
      <c r="H7" s="33" t="str">
        <f>IF(B7="","",VALUE(LEFT(Sheet1!E$4,6)))</f>
        <v/>
      </c>
      <c r="I7" s="33" t="str">
        <f>IF(Sheet1!B20="","",VALUE(Sheet1!B20))</f>
        <v/>
      </c>
      <c r="J7" s="33" t="str">
        <f>IF(Sheet1!M20="","",IF(VLOOKUP(Sheet1!M20,Sheet2!$A$2:$C$44,3,FALSE)&gt;=71,VLOOKUP(Sheet1!M20,Sheet2!$A$2:$C$44,2,FALSE)&amp;TEXT(Sheet1!O20,"00")&amp;TEXT(Sheet1!P20,"00"),VLOOKUP(Sheet1!M20,Sheet2!$A$2:$C$44,2,FALSE)&amp;TEXT(Sheet1!N20,"00")&amp;TEXT(Sheet1!O20,"00")&amp;IF(Sheet1!Q20="手",TEXT(Sheet1!P20,"0"),TEXT(Sheet1!P20,"00"))))</f>
        <v/>
      </c>
      <c r="K7" s="33" t="str">
        <f>IF(Sheet1!R20="","",IF(VLOOKUP(Sheet1!R20,Sheet2!$A$2:$C$44,3,FALSE)&gt;=71,VLOOKUP(Sheet1!R20,Sheet2!$A$2:$C$44,2,FALSE)&amp;TEXT(Sheet1!T20,"00")&amp;TEXT(Sheet1!U20,"00"),VLOOKUP(Sheet1!R20,Sheet2!$A$2:$C$44,2,FALSE)&amp;TEXT(Sheet1!S20,"00")&amp;TEXT(Sheet1!T20,"00")&amp;IF(Sheet1!V20="手",TEXT(Sheet1!U20,"0"),TEXT(Sheet1!U20,"00"))))</f>
        <v/>
      </c>
      <c r="L7" s="33" t="str">
        <f>IF(Sheet1!W20="","",IF(VLOOKUP(Sheet1!W20,Sheet2!$A$2:$C$44,3,FALSE)&gt;=71,VLOOKUP(Sheet1!W20,Sheet2!$A$2:$C$44,2,FALSE)&amp;TEXT(Sheet1!Y20,"00")&amp;TEXT(Sheet1!Z20,"00"),VLOOKUP(Sheet1!W20,Sheet2!$A$2:$C$44,2,FALSE)&amp;TEXT(Sheet1!X20,"00")&amp;TEXT(Sheet1!Y20,"00")&amp;IF(Sheet1!AA20="手",TEXT(Sheet1!Z20,"0"),TEXT(Sheet1!Z20,"00"))))</f>
        <v/>
      </c>
      <c r="M7" s="33" t="str">
        <f>IF(Sheet1!AD20="","","●")</f>
        <v/>
      </c>
      <c r="N7" s="33" t="str">
        <f>IF(Sheet1!AE20="","","▲")</f>
        <v/>
      </c>
      <c r="O7" s="33" t="str">
        <f>IF(Sheet1!AF20="","","★")</f>
        <v/>
      </c>
      <c r="P7" s="33" t="str">
        <f>IF(Sheet1!AG20="","","▼")</f>
        <v/>
      </c>
    </row>
    <row r="8" spans="1:16" s="33" customFormat="1" x14ac:dyDescent="0.2">
      <c r="A8" s="33" t="str">
        <f t="shared" si="0"/>
        <v/>
      </c>
      <c r="B8" s="33" t="str">
        <f>ASC(IF(Sheet1!C21="","",IF(LEN(Sheet1!C21)+LEN(Sheet1!D21)=2,Sheet1!C21&amp;"      "&amp;Sheet1!D21&amp;"("&amp;Sheet1!I21&amp;")",IF(LEN(Sheet1!C21)+LEN(Sheet1!D21)=3,Sheet1!C21&amp;"    "&amp;Sheet1!D21&amp;"("&amp;Sheet1!I21&amp;")",IF(LEN(Sheet1!C21)+LEN(Sheet1!D21)=4,Sheet1!C21&amp;"  "&amp;Sheet1!D21&amp;"("&amp;Sheet1!I21&amp;")",IF(LEN(Sheet1!C21)+LEN(Sheet1!D21)&gt;=5,Sheet1!C21&amp;Sheet1!D21&amp;"("&amp;Sheet1!I21&amp;")",""))))))</f>
        <v/>
      </c>
      <c r="C8" s="33" t="str">
        <f>ASC(IF(Sheet1!E21="","",Sheet1!E21&amp;" "&amp;Sheet1!F21))</f>
        <v/>
      </c>
      <c r="D8" s="33" t="str">
        <f>ASC(IF(Sheet1!G21="","",UPPER(Sheet1!G21)&amp;" "&amp;PROPER(Sheet1!H21)&amp;"("&amp;Sheet1!I21&amp;")"))</f>
        <v/>
      </c>
      <c r="E8" s="33" t="str">
        <f>IF(Sheet1!J21="","",IF(Sheet1!J21="女",2,1))</f>
        <v/>
      </c>
      <c r="F8" s="33" t="str">
        <f>IF(Sheet1!K21="","",VLOOKUP(Sheet1!K21,Sheet2!$F$2:$G$50,2,FALSE))</f>
        <v/>
      </c>
      <c r="G8" s="33" t="str">
        <f>IF(Sheet1!L21="","",(Sheet1!L21))</f>
        <v/>
      </c>
      <c r="H8" s="33" t="str">
        <f>IF(B8="","",VALUE(LEFT(Sheet1!E$4,6)))</f>
        <v/>
      </c>
      <c r="I8" s="33" t="str">
        <f>IF(Sheet1!B21="","",VALUE(Sheet1!B21))</f>
        <v/>
      </c>
      <c r="J8" s="33" t="str">
        <f>IF(Sheet1!M21="","",IF(VLOOKUP(Sheet1!M21,Sheet2!$A$2:$C$44,3,FALSE)&gt;=71,VLOOKUP(Sheet1!M21,Sheet2!$A$2:$C$44,2,FALSE)&amp;TEXT(Sheet1!O21,"00")&amp;TEXT(Sheet1!P21,"00"),VLOOKUP(Sheet1!M21,Sheet2!$A$2:$C$44,2,FALSE)&amp;TEXT(Sheet1!N21,"00")&amp;TEXT(Sheet1!O21,"00")&amp;IF(Sheet1!Q21="手",TEXT(Sheet1!P21,"0"),TEXT(Sheet1!P21,"00"))))</f>
        <v/>
      </c>
      <c r="K8" s="33" t="str">
        <f>IF(Sheet1!R21="","",IF(VLOOKUP(Sheet1!R21,Sheet2!$A$2:$C$44,3,FALSE)&gt;=71,VLOOKUP(Sheet1!R21,Sheet2!$A$2:$C$44,2,FALSE)&amp;TEXT(Sheet1!T21,"00")&amp;TEXT(Sheet1!U21,"00"),VLOOKUP(Sheet1!R21,Sheet2!$A$2:$C$44,2,FALSE)&amp;TEXT(Sheet1!S21,"00")&amp;TEXT(Sheet1!T21,"00")&amp;IF(Sheet1!V21="手",TEXT(Sheet1!U21,"0"),TEXT(Sheet1!U21,"00"))))</f>
        <v/>
      </c>
      <c r="L8" s="33" t="str">
        <f>IF(Sheet1!W21="","",IF(VLOOKUP(Sheet1!W21,Sheet2!$A$2:$C$44,3,FALSE)&gt;=71,VLOOKUP(Sheet1!W21,Sheet2!$A$2:$C$44,2,FALSE)&amp;TEXT(Sheet1!Y21,"00")&amp;TEXT(Sheet1!Z21,"00"),VLOOKUP(Sheet1!W21,Sheet2!$A$2:$C$44,2,FALSE)&amp;TEXT(Sheet1!X21,"00")&amp;TEXT(Sheet1!Y21,"00")&amp;IF(Sheet1!AA21="手",TEXT(Sheet1!Z21,"0"),TEXT(Sheet1!Z21,"00"))))</f>
        <v/>
      </c>
      <c r="M8" s="33" t="str">
        <f>IF(Sheet1!AD21="","","●")</f>
        <v/>
      </c>
      <c r="N8" s="33" t="str">
        <f>IF(Sheet1!AE21="","","▲")</f>
        <v/>
      </c>
      <c r="O8" s="33" t="str">
        <f>IF(Sheet1!AF21="","","★")</f>
        <v/>
      </c>
      <c r="P8" s="33" t="str">
        <f>IF(Sheet1!AG21="","","▼")</f>
        <v/>
      </c>
    </row>
    <row r="9" spans="1:16" s="33" customFormat="1" x14ac:dyDescent="0.2">
      <c r="A9" s="33" t="str">
        <f t="shared" si="0"/>
        <v/>
      </c>
      <c r="B9" s="33" t="str">
        <f>ASC(IF(Sheet1!C22="","",IF(LEN(Sheet1!C22)+LEN(Sheet1!D22)=2,Sheet1!C22&amp;"      "&amp;Sheet1!D22&amp;"("&amp;Sheet1!I22&amp;")",IF(LEN(Sheet1!C22)+LEN(Sheet1!D22)=3,Sheet1!C22&amp;"    "&amp;Sheet1!D22&amp;"("&amp;Sheet1!I22&amp;")",IF(LEN(Sheet1!C22)+LEN(Sheet1!D22)=4,Sheet1!C22&amp;"  "&amp;Sheet1!D22&amp;"("&amp;Sheet1!I22&amp;")",IF(LEN(Sheet1!C22)+LEN(Sheet1!D22)&gt;=5,Sheet1!C22&amp;Sheet1!D22&amp;"("&amp;Sheet1!I22&amp;")",""))))))</f>
        <v/>
      </c>
      <c r="C9" s="33" t="str">
        <f>ASC(IF(Sheet1!E22="","",Sheet1!E22&amp;" "&amp;Sheet1!F22))</f>
        <v/>
      </c>
      <c r="D9" s="33" t="str">
        <f>ASC(IF(Sheet1!G22="","",UPPER(Sheet1!G22)&amp;" "&amp;PROPER(Sheet1!H22)&amp;"("&amp;Sheet1!I22&amp;")"))</f>
        <v/>
      </c>
      <c r="E9" s="33" t="str">
        <f>IF(Sheet1!J22="","",IF(Sheet1!J22="女",2,1))</f>
        <v/>
      </c>
      <c r="F9" s="33" t="str">
        <f>IF(Sheet1!K22="","",VLOOKUP(Sheet1!K22,Sheet2!$F$2:$G$50,2,FALSE))</f>
        <v/>
      </c>
      <c r="G9" s="33" t="str">
        <f>IF(Sheet1!L22="","",(Sheet1!L22))</f>
        <v/>
      </c>
      <c r="H9" s="33" t="str">
        <f>IF(B9="","",VALUE(LEFT(Sheet1!E$4,6)))</f>
        <v/>
      </c>
      <c r="I9" s="33" t="str">
        <f>IF(Sheet1!B22="","",VALUE(Sheet1!B22))</f>
        <v/>
      </c>
      <c r="J9" s="33" t="str">
        <f>IF(Sheet1!M22="","",IF(VLOOKUP(Sheet1!M22,Sheet2!$A$2:$C$44,3,FALSE)&gt;=71,VLOOKUP(Sheet1!M22,Sheet2!$A$2:$C$44,2,FALSE)&amp;TEXT(Sheet1!O22,"00")&amp;TEXT(Sheet1!P22,"00"),VLOOKUP(Sheet1!M22,Sheet2!$A$2:$C$44,2,FALSE)&amp;TEXT(Sheet1!N22,"00")&amp;TEXT(Sheet1!O22,"00")&amp;IF(Sheet1!Q22="手",TEXT(Sheet1!P22,"0"),TEXT(Sheet1!P22,"00"))))</f>
        <v/>
      </c>
      <c r="K9" s="33" t="str">
        <f>IF(Sheet1!R22="","",IF(VLOOKUP(Sheet1!R22,Sheet2!$A$2:$C$44,3,FALSE)&gt;=71,VLOOKUP(Sheet1!R22,Sheet2!$A$2:$C$44,2,FALSE)&amp;TEXT(Sheet1!T22,"00")&amp;TEXT(Sheet1!U22,"00"),VLOOKUP(Sheet1!R22,Sheet2!$A$2:$C$44,2,FALSE)&amp;TEXT(Sheet1!S22,"00")&amp;TEXT(Sheet1!T22,"00")&amp;IF(Sheet1!V22="手",TEXT(Sheet1!U22,"0"),TEXT(Sheet1!U22,"00"))))</f>
        <v/>
      </c>
      <c r="L9" s="33" t="str">
        <f>IF(Sheet1!W22="","",IF(VLOOKUP(Sheet1!W22,Sheet2!$A$2:$C$44,3,FALSE)&gt;=71,VLOOKUP(Sheet1!W22,Sheet2!$A$2:$C$44,2,FALSE)&amp;TEXT(Sheet1!Y22,"00")&amp;TEXT(Sheet1!Z22,"00"),VLOOKUP(Sheet1!W22,Sheet2!$A$2:$C$44,2,FALSE)&amp;TEXT(Sheet1!X22,"00")&amp;TEXT(Sheet1!Y22,"00")&amp;IF(Sheet1!AA22="手",TEXT(Sheet1!Z22,"0"),TEXT(Sheet1!Z22,"00"))))</f>
        <v/>
      </c>
      <c r="M9" s="33" t="str">
        <f>IF(Sheet1!AD22="","","●")</f>
        <v/>
      </c>
      <c r="N9" s="33" t="str">
        <f>IF(Sheet1!AE22="","","▲")</f>
        <v/>
      </c>
      <c r="O9" s="33" t="str">
        <f>IF(Sheet1!AF22="","","★")</f>
        <v/>
      </c>
      <c r="P9" s="33" t="str">
        <f>IF(Sheet1!AG22="","","▼")</f>
        <v/>
      </c>
    </row>
    <row r="10" spans="1:16" s="33" customFormat="1" x14ac:dyDescent="0.2">
      <c r="A10" s="33" t="str">
        <f t="shared" si="0"/>
        <v/>
      </c>
      <c r="B10" s="33" t="str">
        <f>ASC(IF(Sheet1!C23="","",IF(LEN(Sheet1!C23)+LEN(Sheet1!D23)=2,Sheet1!C23&amp;"      "&amp;Sheet1!D23&amp;"("&amp;Sheet1!I23&amp;")",IF(LEN(Sheet1!C23)+LEN(Sheet1!D23)=3,Sheet1!C23&amp;"    "&amp;Sheet1!D23&amp;"("&amp;Sheet1!I23&amp;")",IF(LEN(Sheet1!C23)+LEN(Sheet1!D23)=4,Sheet1!C23&amp;"  "&amp;Sheet1!D23&amp;"("&amp;Sheet1!I23&amp;")",IF(LEN(Sheet1!C23)+LEN(Sheet1!D23)&gt;=5,Sheet1!C23&amp;Sheet1!D23&amp;"("&amp;Sheet1!I23&amp;")",""))))))</f>
        <v/>
      </c>
      <c r="C10" s="33" t="str">
        <f>ASC(IF(Sheet1!E23="","",Sheet1!E23&amp;" "&amp;Sheet1!F23))</f>
        <v/>
      </c>
      <c r="D10" s="33" t="str">
        <f>ASC(IF(Sheet1!G23="","",UPPER(Sheet1!G23)&amp;" "&amp;PROPER(Sheet1!H23)&amp;"("&amp;Sheet1!I23&amp;")"))</f>
        <v/>
      </c>
      <c r="E10" s="33" t="str">
        <f>IF(Sheet1!J23="","",IF(Sheet1!J23="女",2,1))</f>
        <v/>
      </c>
      <c r="F10" s="33" t="str">
        <f>IF(Sheet1!K23="","",VLOOKUP(Sheet1!K23,Sheet2!$F$2:$G$50,2,FALSE))</f>
        <v/>
      </c>
      <c r="G10" s="33" t="str">
        <f>IF(Sheet1!L23="","",(Sheet1!L23))</f>
        <v/>
      </c>
      <c r="H10" s="33" t="str">
        <f>IF(B10="","",VALUE(LEFT(Sheet1!E$4,6)))</f>
        <v/>
      </c>
      <c r="I10" s="33" t="str">
        <f>IF(Sheet1!B23="","",VALUE(Sheet1!B23))</f>
        <v/>
      </c>
      <c r="J10" s="33" t="str">
        <f>IF(Sheet1!M23="","",IF(VLOOKUP(Sheet1!M23,Sheet2!$A$2:$C$44,3,FALSE)&gt;=71,VLOOKUP(Sheet1!M23,Sheet2!$A$2:$C$44,2,FALSE)&amp;TEXT(Sheet1!O23,"00")&amp;TEXT(Sheet1!P23,"00"),VLOOKUP(Sheet1!M23,Sheet2!$A$2:$C$44,2,FALSE)&amp;TEXT(Sheet1!N23,"00")&amp;TEXT(Sheet1!O23,"00")&amp;IF(Sheet1!Q23="手",TEXT(Sheet1!P23,"0"),TEXT(Sheet1!P23,"00"))))</f>
        <v/>
      </c>
      <c r="K10" s="33" t="str">
        <f>IF(Sheet1!R23="","",IF(VLOOKUP(Sheet1!R23,Sheet2!$A$2:$C$44,3,FALSE)&gt;=71,VLOOKUP(Sheet1!R23,Sheet2!$A$2:$C$44,2,FALSE)&amp;TEXT(Sheet1!T23,"00")&amp;TEXT(Sheet1!U23,"00"),VLOOKUP(Sheet1!R23,Sheet2!$A$2:$C$44,2,FALSE)&amp;TEXT(Sheet1!S23,"00")&amp;TEXT(Sheet1!T23,"00")&amp;IF(Sheet1!V23="手",TEXT(Sheet1!U23,"0"),TEXT(Sheet1!U23,"00"))))</f>
        <v/>
      </c>
      <c r="L10" s="33" t="str">
        <f>IF(Sheet1!W23="","",IF(VLOOKUP(Sheet1!W23,Sheet2!$A$2:$C$44,3,FALSE)&gt;=71,VLOOKUP(Sheet1!W23,Sheet2!$A$2:$C$44,2,FALSE)&amp;TEXT(Sheet1!Y23,"00")&amp;TEXT(Sheet1!Z23,"00"),VLOOKUP(Sheet1!W23,Sheet2!$A$2:$C$44,2,FALSE)&amp;TEXT(Sheet1!X23,"00")&amp;TEXT(Sheet1!Y23,"00")&amp;IF(Sheet1!AA23="手",TEXT(Sheet1!Z23,"0"),TEXT(Sheet1!Z23,"00"))))</f>
        <v/>
      </c>
      <c r="M10" s="33" t="str">
        <f>IF(Sheet1!AD23="","","●")</f>
        <v/>
      </c>
      <c r="N10" s="33" t="str">
        <f>IF(Sheet1!AE23="","","▲")</f>
        <v/>
      </c>
      <c r="O10" s="33" t="str">
        <f>IF(Sheet1!AF23="","","★")</f>
        <v/>
      </c>
      <c r="P10" s="33" t="str">
        <f>IF(Sheet1!AG23="","","▼")</f>
        <v/>
      </c>
    </row>
    <row r="11" spans="1:16" s="33" customFormat="1" x14ac:dyDescent="0.2">
      <c r="A11" s="33" t="str">
        <f t="shared" si="0"/>
        <v/>
      </c>
      <c r="B11" s="33" t="str">
        <f>ASC(IF(Sheet1!C24="","",IF(LEN(Sheet1!C24)+LEN(Sheet1!D24)=2,Sheet1!C24&amp;"      "&amp;Sheet1!D24&amp;"("&amp;Sheet1!I24&amp;")",IF(LEN(Sheet1!C24)+LEN(Sheet1!D24)=3,Sheet1!C24&amp;"    "&amp;Sheet1!D24&amp;"("&amp;Sheet1!I24&amp;")",IF(LEN(Sheet1!C24)+LEN(Sheet1!D24)=4,Sheet1!C24&amp;"  "&amp;Sheet1!D24&amp;"("&amp;Sheet1!I24&amp;")",IF(LEN(Sheet1!C24)+LEN(Sheet1!D24)&gt;=5,Sheet1!C24&amp;Sheet1!D24&amp;"("&amp;Sheet1!I24&amp;")",""))))))</f>
        <v/>
      </c>
      <c r="C11" s="33" t="str">
        <f>ASC(IF(Sheet1!E24="","",Sheet1!E24&amp;" "&amp;Sheet1!F24))</f>
        <v/>
      </c>
      <c r="D11" s="33" t="str">
        <f>ASC(IF(Sheet1!G24="","",UPPER(Sheet1!G24)&amp;" "&amp;PROPER(Sheet1!H24)&amp;"("&amp;Sheet1!I24&amp;")"))</f>
        <v/>
      </c>
      <c r="E11" s="33" t="str">
        <f>IF(Sheet1!J24="","",IF(Sheet1!J24="女",2,1))</f>
        <v/>
      </c>
      <c r="F11" s="33" t="str">
        <f>IF(Sheet1!K24="","",VLOOKUP(Sheet1!K24,Sheet2!$F$2:$G$50,2,FALSE))</f>
        <v/>
      </c>
      <c r="G11" s="33" t="str">
        <f>IF(Sheet1!L24="","",(Sheet1!L24))</f>
        <v/>
      </c>
      <c r="H11" s="33" t="str">
        <f>IF(B11="","",VALUE(LEFT(Sheet1!E$4,6)))</f>
        <v/>
      </c>
      <c r="I11" s="33" t="str">
        <f>IF(Sheet1!B24="","",VALUE(Sheet1!B24))</f>
        <v/>
      </c>
      <c r="J11" s="33" t="str">
        <f>IF(Sheet1!M24="","",IF(VLOOKUP(Sheet1!M24,Sheet2!$A$2:$C$44,3,FALSE)&gt;=71,VLOOKUP(Sheet1!M24,Sheet2!$A$2:$C$44,2,FALSE)&amp;TEXT(Sheet1!O24,"00")&amp;TEXT(Sheet1!P24,"00"),VLOOKUP(Sheet1!M24,Sheet2!$A$2:$C$44,2,FALSE)&amp;TEXT(Sheet1!N24,"00")&amp;TEXT(Sheet1!O24,"00")&amp;IF(Sheet1!Q24="手",TEXT(Sheet1!P24,"0"),TEXT(Sheet1!P24,"00"))))</f>
        <v/>
      </c>
      <c r="K11" s="33" t="str">
        <f>IF(Sheet1!R24="","",IF(VLOOKUP(Sheet1!R24,Sheet2!$A$2:$C$44,3,FALSE)&gt;=71,VLOOKUP(Sheet1!R24,Sheet2!$A$2:$C$44,2,FALSE)&amp;TEXT(Sheet1!T24,"00")&amp;TEXT(Sheet1!U24,"00"),VLOOKUP(Sheet1!R24,Sheet2!$A$2:$C$44,2,FALSE)&amp;TEXT(Sheet1!S24,"00")&amp;TEXT(Sheet1!T24,"00")&amp;IF(Sheet1!V24="手",TEXT(Sheet1!U24,"0"),TEXT(Sheet1!U24,"00"))))</f>
        <v/>
      </c>
      <c r="L11" s="33" t="str">
        <f>IF(Sheet1!W24="","",IF(VLOOKUP(Sheet1!W24,Sheet2!$A$2:$C$44,3,FALSE)&gt;=71,VLOOKUP(Sheet1!W24,Sheet2!$A$2:$C$44,2,FALSE)&amp;TEXT(Sheet1!Y24,"00")&amp;TEXT(Sheet1!Z24,"00"),VLOOKUP(Sheet1!W24,Sheet2!$A$2:$C$44,2,FALSE)&amp;TEXT(Sheet1!X24,"00")&amp;TEXT(Sheet1!Y24,"00")&amp;IF(Sheet1!AA24="手",TEXT(Sheet1!Z24,"0"),TEXT(Sheet1!Z24,"00"))))</f>
        <v/>
      </c>
      <c r="M11" s="33" t="str">
        <f>IF(Sheet1!AD24="","","●")</f>
        <v/>
      </c>
      <c r="N11" s="33" t="str">
        <f>IF(Sheet1!AE24="","","▲")</f>
        <v/>
      </c>
      <c r="O11" s="33" t="str">
        <f>IF(Sheet1!AF24="","","★")</f>
        <v/>
      </c>
      <c r="P11" s="33" t="str">
        <f>IF(Sheet1!AG24="","","▼")</f>
        <v/>
      </c>
    </row>
    <row r="12" spans="1:16" s="33" customFormat="1" x14ac:dyDescent="0.2">
      <c r="A12" s="33" t="str">
        <f t="shared" si="0"/>
        <v/>
      </c>
      <c r="B12" s="33" t="str">
        <f>ASC(IF(Sheet1!C25="","",IF(LEN(Sheet1!C25)+LEN(Sheet1!D25)=2,Sheet1!C25&amp;"      "&amp;Sheet1!D25&amp;"("&amp;Sheet1!I25&amp;")",IF(LEN(Sheet1!C25)+LEN(Sheet1!D25)=3,Sheet1!C25&amp;"    "&amp;Sheet1!D25&amp;"("&amp;Sheet1!I25&amp;")",IF(LEN(Sheet1!C25)+LEN(Sheet1!D25)=4,Sheet1!C25&amp;"  "&amp;Sheet1!D25&amp;"("&amp;Sheet1!I25&amp;")",IF(LEN(Sheet1!C25)+LEN(Sheet1!D25)&gt;=5,Sheet1!C25&amp;Sheet1!D25&amp;"("&amp;Sheet1!I25&amp;")",""))))))</f>
        <v/>
      </c>
      <c r="C12" s="33" t="str">
        <f>ASC(IF(Sheet1!E25="","",Sheet1!E25&amp;" "&amp;Sheet1!F25))</f>
        <v/>
      </c>
      <c r="D12" s="33" t="str">
        <f>ASC(IF(Sheet1!G25="","",UPPER(Sheet1!G25)&amp;" "&amp;PROPER(Sheet1!H25)&amp;"("&amp;Sheet1!I25&amp;")"))</f>
        <v/>
      </c>
      <c r="E12" s="33" t="str">
        <f>IF(Sheet1!J25="","",IF(Sheet1!J25="女",2,1))</f>
        <v/>
      </c>
      <c r="F12" s="33" t="str">
        <f>IF(Sheet1!K25="","",VLOOKUP(Sheet1!K25,Sheet2!$F$2:$G$50,2,FALSE))</f>
        <v/>
      </c>
      <c r="G12" s="33" t="str">
        <f>IF(Sheet1!L25="","",(Sheet1!L25))</f>
        <v/>
      </c>
      <c r="H12" s="33" t="str">
        <f>IF(B12="","",VALUE(LEFT(Sheet1!E$4,6)))</f>
        <v/>
      </c>
      <c r="I12" s="33" t="str">
        <f>IF(Sheet1!B25="","",VALUE(Sheet1!B25))</f>
        <v/>
      </c>
      <c r="J12" s="33" t="str">
        <f>IF(Sheet1!M25="","",IF(VLOOKUP(Sheet1!M25,Sheet2!$A$2:$C$44,3,FALSE)&gt;=71,VLOOKUP(Sheet1!M25,Sheet2!$A$2:$C$44,2,FALSE)&amp;TEXT(Sheet1!O25,"00")&amp;TEXT(Sheet1!P25,"00"),VLOOKUP(Sheet1!M25,Sheet2!$A$2:$C$44,2,FALSE)&amp;TEXT(Sheet1!N25,"00")&amp;TEXT(Sheet1!O25,"00")&amp;IF(Sheet1!Q25="手",TEXT(Sheet1!P25,"0"),TEXT(Sheet1!P25,"00"))))</f>
        <v/>
      </c>
      <c r="K12" s="33" t="str">
        <f>IF(Sheet1!R25="","",IF(VLOOKUP(Sheet1!R25,Sheet2!$A$2:$C$44,3,FALSE)&gt;=71,VLOOKUP(Sheet1!R25,Sheet2!$A$2:$C$44,2,FALSE)&amp;TEXT(Sheet1!T25,"00")&amp;TEXT(Sheet1!U25,"00"),VLOOKUP(Sheet1!R25,Sheet2!$A$2:$C$44,2,FALSE)&amp;TEXT(Sheet1!S25,"00")&amp;TEXT(Sheet1!T25,"00")&amp;IF(Sheet1!V25="手",TEXT(Sheet1!U25,"0"),TEXT(Sheet1!U25,"00"))))</f>
        <v/>
      </c>
      <c r="L12" s="33" t="str">
        <f>IF(Sheet1!W25="","",IF(VLOOKUP(Sheet1!W25,Sheet2!$A$2:$C$44,3,FALSE)&gt;=71,VLOOKUP(Sheet1!W25,Sheet2!$A$2:$C$44,2,FALSE)&amp;TEXT(Sheet1!Y25,"00")&amp;TEXT(Sheet1!Z25,"00"),VLOOKUP(Sheet1!W25,Sheet2!$A$2:$C$44,2,FALSE)&amp;TEXT(Sheet1!X25,"00")&amp;TEXT(Sheet1!Y25,"00")&amp;IF(Sheet1!AA25="手",TEXT(Sheet1!Z25,"0"),TEXT(Sheet1!Z25,"00"))))</f>
        <v/>
      </c>
      <c r="M12" s="33" t="str">
        <f>IF(Sheet1!AD25="","","●")</f>
        <v/>
      </c>
      <c r="N12" s="33" t="str">
        <f>IF(Sheet1!AE25="","","▲")</f>
        <v/>
      </c>
      <c r="O12" s="33" t="str">
        <f>IF(Sheet1!AF25="","","★")</f>
        <v/>
      </c>
      <c r="P12" s="33" t="str">
        <f>IF(Sheet1!AG25="","","▼")</f>
        <v/>
      </c>
    </row>
    <row r="13" spans="1:16" s="33" customFormat="1" x14ac:dyDescent="0.2">
      <c r="A13" s="33" t="str">
        <f t="shared" si="0"/>
        <v/>
      </c>
      <c r="B13" s="33" t="str">
        <f>ASC(IF(Sheet1!C26="","",IF(LEN(Sheet1!C26)+LEN(Sheet1!D26)=2,Sheet1!C26&amp;"      "&amp;Sheet1!D26&amp;"("&amp;Sheet1!I26&amp;")",IF(LEN(Sheet1!C26)+LEN(Sheet1!D26)=3,Sheet1!C26&amp;"    "&amp;Sheet1!D26&amp;"("&amp;Sheet1!I26&amp;")",IF(LEN(Sheet1!C26)+LEN(Sheet1!D26)=4,Sheet1!C26&amp;"  "&amp;Sheet1!D26&amp;"("&amp;Sheet1!I26&amp;")",IF(LEN(Sheet1!C26)+LEN(Sheet1!D26)&gt;=5,Sheet1!C26&amp;Sheet1!D26&amp;"("&amp;Sheet1!I26&amp;")",""))))))</f>
        <v/>
      </c>
      <c r="C13" s="33" t="str">
        <f>ASC(IF(Sheet1!E26="","",Sheet1!E26&amp;" "&amp;Sheet1!F26))</f>
        <v/>
      </c>
      <c r="D13" s="33" t="str">
        <f>ASC(IF(Sheet1!G26="","",UPPER(Sheet1!G26)&amp;" "&amp;PROPER(Sheet1!H26)&amp;"("&amp;Sheet1!I26&amp;")"))</f>
        <v/>
      </c>
      <c r="E13" s="33" t="str">
        <f>IF(Sheet1!J26="","",IF(Sheet1!J26="女",2,1))</f>
        <v/>
      </c>
      <c r="F13" s="33" t="str">
        <f>IF(Sheet1!K26="","",VLOOKUP(Sheet1!K26,Sheet2!$F$2:$G$50,2,FALSE))</f>
        <v/>
      </c>
      <c r="G13" s="33" t="str">
        <f>IF(Sheet1!L26="","",(Sheet1!L26))</f>
        <v/>
      </c>
      <c r="H13" s="33" t="str">
        <f>IF(B13="","",VALUE(LEFT(Sheet1!E$4,6)))</f>
        <v/>
      </c>
      <c r="I13" s="33" t="str">
        <f>IF(Sheet1!B26="","",VALUE(Sheet1!B26))</f>
        <v/>
      </c>
      <c r="J13" s="33" t="str">
        <f>IF(Sheet1!M26="","",IF(VLOOKUP(Sheet1!M26,Sheet2!$A$2:$C$44,3,FALSE)&gt;=71,VLOOKUP(Sheet1!M26,Sheet2!$A$2:$C$44,2,FALSE)&amp;TEXT(Sheet1!O26,"00")&amp;TEXT(Sheet1!P26,"00"),VLOOKUP(Sheet1!M26,Sheet2!$A$2:$C$44,2,FALSE)&amp;TEXT(Sheet1!N26,"00")&amp;TEXT(Sheet1!O26,"00")&amp;IF(Sheet1!Q26="手",TEXT(Sheet1!P26,"0"),TEXT(Sheet1!P26,"00"))))</f>
        <v/>
      </c>
      <c r="K13" s="33" t="str">
        <f>IF(Sheet1!R26="","",IF(VLOOKUP(Sheet1!R26,Sheet2!$A$2:$C$44,3,FALSE)&gt;=71,VLOOKUP(Sheet1!R26,Sheet2!$A$2:$C$44,2,FALSE)&amp;TEXT(Sheet1!T26,"00")&amp;TEXT(Sheet1!U26,"00"),VLOOKUP(Sheet1!R26,Sheet2!$A$2:$C$44,2,FALSE)&amp;TEXT(Sheet1!S26,"00")&amp;TEXT(Sheet1!T26,"00")&amp;IF(Sheet1!V26="手",TEXT(Sheet1!U26,"0"),TEXT(Sheet1!U26,"00"))))</f>
        <v/>
      </c>
      <c r="L13" s="33" t="str">
        <f>IF(Sheet1!W26="","",IF(VLOOKUP(Sheet1!W26,Sheet2!$A$2:$C$44,3,FALSE)&gt;=71,VLOOKUP(Sheet1!W26,Sheet2!$A$2:$C$44,2,FALSE)&amp;TEXT(Sheet1!Y26,"00")&amp;TEXT(Sheet1!Z26,"00"),VLOOKUP(Sheet1!W26,Sheet2!$A$2:$C$44,2,FALSE)&amp;TEXT(Sheet1!X26,"00")&amp;TEXT(Sheet1!Y26,"00")&amp;IF(Sheet1!AA26="手",TEXT(Sheet1!Z26,"0"),TEXT(Sheet1!Z26,"00"))))</f>
        <v/>
      </c>
      <c r="M13" s="33" t="str">
        <f>IF(Sheet1!AD26="","","●")</f>
        <v/>
      </c>
      <c r="N13" s="33" t="str">
        <f>IF(Sheet1!AE26="","","▲")</f>
        <v/>
      </c>
      <c r="O13" s="33" t="str">
        <f>IF(Sheet1!AF26="","","★")</f>
        <v/>
      </c>
      <c r="P13" s="33" t="str">
        <f>IF(Sheet1!AG26="","","▼")</f>
        <v/>
      </c>
    </row>
    <row r="14" spans="1:16" s="33" customFormat="1" x14ac:dyDescent="0.2">
      <c r="A14" s="33" t="str">
        <f t="shared" si="0"/>
        <v/>
      </c>
      <c r="B14" s="33" t="str">
        <f>ASC(IF(Sheet1!C27="","",IF(LEN(Sheet1!C27)+LEN(Sheet1!D27)=2,Sheet1!C27&amp;"      "&amp;Sheet1!D27&amp;"("&amp;Sheet1!I27&amp;")",IF(LEN(Sheet1!C27)+LEN(Sheet1!D27)=3,Sheet1!C27&amp;"    "&amp;Sheet1!D27&amp;"("&amp;Sheet1!I27&amp;")",IF(LEN(Sheet1!C27)+LEN(Sheet1!D27)=4,Sheet1!C27&amp;"  "&amp;Sheet1!D27&amp;"("&amp;Sheet1!I27&amp;")",IF(LEN(Sheet1!C27)+LEN(Sheet1!D27)&gt;=5,Sheet1!C27&amp;Sheet1!D27&amp;"("&amp;Sheet1!I27&amp;")",""))))))</f>
        <v/>
      </c>
      <c r="C14" s="33" t="str">
        <f>ASC(IF(Sheet1!E27="","",Sheet1!E27&amp;" "&amp;Sheet1!F27))</f>
        <v/>
      </c>
      <c r="D14" s="33" t="str">
        <f>ASC(IF(Sheet1!G27="","",UPPER(Sheet1!G27)&amp;" "&amp;PROPER(Sheet1!H27)&amp;"("&amp;Sheet1!I27&amp;")"))</f>
        <v/>
      </c>
      <c r="E14" s="33" t="str">
        <f>IF(Sheet1!J27="","",IF(Sheet1!J27="女",2,1))</f>
        <v/>
      </c>
      <c r="F14" s="33" t="str">
        <f>IF(Sheet1!K27="","",VLOOKUP(Sheet1!K27,Sheet2!$F$2:$G$50,2,FALSE))</f>
        <v/>
      </c>
      <c r="G14" s="33" t="str">
        <f>IF(Sheet1!L27="","",(Sheet1!L27))</f>
        <v/>
      </c>
      <c r="H14" s="33" t="str">
        <f>IF(B14="","",VALUE(LEFT(Sheet1!E$4,6)))</f>
        <v/>
      </c>
      <c r="I14" s="33" t="str">
        <f>IF(Sheet1!B27="","",VALUE(Sheet1!B27))</f>
        <v/>
      </c>
      <c r="J14" s="33" t="str">
        <f>IF(Sheet1!M27="","",IF(VLOOKUP(Sheet1!M27,Sheet2!$A$2:$C$44,3,FALSE)&gt;=71,VLOOKUP(Sheet1!M27,Sheet2!$A$2:$C$44,2,FALSE)&amp;TEXT(Sheet1!O27,"00")&amp;TEXT(Sheet1!P27,"00"),VLOOKUP(Sheet1!M27,Sheet2!$A$2:$C$44,2,FALSE)&amp;TEXT(Sheet1!N27,"00")&amp;TEXT(Sheet1!O27,"00")&amp;IF(Sheet1!Q27="手",TEXT(Sheet1!P27,"0"),TEXT(Sheet1!P27,"00"))))</f>
        <v/>
      </c>
      <c r="K14" s="33" t="str">
        <f>IF(Sheet1!R27="","",IF(VLOOKUP(Sheet1!R27,Sheet2!$A$2:$C$44,3,FALSE)&gt;=71,VLOOKUP(Sheet1!R27,Sheet2!$A$2:$C$44,2,FALSE)&amp;TEXT(Sheet1!T27,"00")&amp;TEXT(Sheet1!U27,"00"),VLOOKUP(Sheet1!R27,Sheet2!$A$2:$C$44,2,FALSE)&amp;TEXT(Sheet1!S27,"00")&amp;TEXT(Sheet1!T27,"00")&amp;IF(Sheet1!V27="手",TEXT(Sheet1!U27,"0"),TEXT(Sheet1!U27,"00"))))</f>
        <v/>
      </c>
      <c r="L14" s="33" t="str">
        <f>IF(Sheet1!W27="","",IF(VLOOKUP(Sheet1!W27,Sheet2!$A$2:$C$44,3,FALSE)&gt;=71,VLOOKUP(Sheet1!W27,Sheet2!$A$2:$C$44,2,FALSE)&amp;TEXT(Sheet1!Y27,"00")&amp;TEXT(Sheet1!Z27,"00"),VLOOKUP(Sheet1!W27,Sheet2!$A$2:$C$44,2,FALSE)&amp;TEXT(Sheet1!X27,"00")&amp;TEXT(Sheet1!Y27,"00")&amp;IF(Sheet1!AA27="手",TEXT(Sheet1!Z27,"0"),TEXT(Sheet1!Z27,"00"))))</f>
        <v/>
      </c>
      <c r="M14" s="33" t="str">
        <f>IF(Sheet1!AD27="","","●")</f>
        <v/>
      </c>
      <c r="N14" s="33" t="str">
        <f>IF(Sheet1!AE27="","","▲")</f>
        <v/>
      </c>
      <c r="O14" s="33" t="str">
        <f>IF(Sheet1!AF27="","","★")</f>
        <v/>
      </c>
      <c r="P14" s="33" t="str">
        <f>IF(Sheet1!AG27="","","▼")</f>
        <v/>
      </c>
    </row>
    <row r="15" spans="1:16" s="33" customFormat="1" x14ac:dyDescent="0.2">
      <c r="A15" s="33" t="str">
        <f t="shared" si="0"/>
        <v/>
      </c>
      <c r="B15" s="33" t="str">
        <f>ASC(IF(Sheet1!C28="","",IF(LEN(Sheet1!C28)+LEN(Sheet1!D28)=2,Sheet1!C28&amp;"      "&amp;Sheet1!D28&amp;"("&amp;Sheet1!I28&amp;")",IF(LEN(Sheet1!C28)+LEN(Sheet1!D28)=3,Sheet1!C28&amp;"    "&amp;Sheet1!D28&amp;"("&amp;Sheet1!I28&amp;")",IF(LEN(Sheet1!C28)+LEN(Sheet1!D28)=4,Sheet1!C28&amp;"  "&amp;Sheet1!D28&amp;"("&amp;Sheet1!I28&amp;")",IF(LEN(Sheet1!C28)+LEN(Sheet1!D28)&gt;=5,Sheet1!C28&amp;Sheet1!D28&amp;"("&amp;Sheet1!I28&amp;")",""))))))</f>
        <v/>
      </c>
      <c r="C15" s="33" t="str">
        <f>ASC(IF(Sheet1!E28="","",Sheet1!E28&amp;" "&amp;Sheet1!F28))</f>
        <v/>
      </c>
      <c r="D15" s="33" t="str">
        <f>ASC(IF(Sheet1!G28="","",UPPER(Sheet1!G28)&amp;" "&amp;PROPER(Sheet1!H28)&amp;"("&amp;Sheet1!I28&amp;")"))</f>
        <v/>
      </c>
      <c r="E15" s="33" t="str">
        <f>IF(Sheet1!J28="","",IF(Sheet1!J28="女",2,1))</f>
        <v/>
      </c>
      <c r="F15" s="33" t="str">
        <f>IF(Sheet1!K28="","",VLOOKUP(Sheet1!K28,Sheet2!$F$2:$G$50,2,FALSE))</f>
        <v/>
      </c>
      <c r="G15" s="33" t="str">
        <f>IF(Sheet1!L28="","",(Sheet1!L28))</f>
        <v/>
      </c>
      <c r="H15" s="33" t="str">
        <f>IF(B15="","",VALUE(LEFT(Sheet1!E$4,6)))</f>
        <v/>
      </c>
      <c r="I15" s="33" t="str">
        <f>IF(Sheet1!B28="","",VALUE(Sheet1!B28))</f>
        <v/>
      </c>
      <c r="J15" s="33" t="str">
        <f>IF(Sheet1!M28="","",IF(VLOOKUP(Sheet1!M28,Sheet2!$A$2:$C$44,3,FALSE)&gt;=71,VLOOKUP(Sheet1!M28,Sheet2!$A$2:$C$44,2,FALSE)&amp;TEXT(Sheet1!O28,"00")&amp;TEXT(Sheet1!P28,"00"),VLOOKUP(Sheet1!M28,Sheet2!$A$2:$C$44,2,FALSE)&amp;TEXT(Sheet1!N28,"00")&amp;TEXT(Sheet1!O28,"00")&amp;IF(Sheet1!Q28="手",TEXT(Sheet1!P28,"0"),TEXT(Sheet1!P28,"00"))))</f>
        <v/>
      </c>
      <c r="K15" s="33" t="str">
        <f>IF(Sheet1!R28="","",IF(VLOOKUP(Sheet1!R28,Sheet2!$A$2:$C$44,3,FALSE)&gt;=71,VLOOKUP(Sheet1!R28,Sheet2!$A$2:$C$44,2,FALSE)&amp;TEXT(Sheet1!T28,"00")&amp;TEXT(Sheet1!U28,"00"),VLOOKUP(Sheet1!R28,Sheet2!$A$2:$C$44,2,FALSE)&amp;TEXT(Sheet1!S28,"00")&amp;TEXT(Sheet1!T28,"00")&amp;IF(Sheet1!V28="手",TEXT(Sheet1!U28,"0"),TEXT(Sheet1!U28,"00"))))</f>
        <v/>
      </c>
      <c r="L15" s="33" t="str">
        <f>IF(Sheet1!W28="","",IF(VLOOKUP(Sheet1!W28,Sheet2!$A$2:$C$44,3,FALSE)&gt;=71,VLOOKUP(Sheet1!W28,Sheet2!$A$2:$C$44,2,FALSE)&amp;TEXT(Sheet1!Y28,"00")&amp;TEXT(Sheet1!Z28,"00"),VLOOKUP(Sheet1!W28,Sheet2!$A$2:$C$44,2,FALSE)&amp;TEXT(Sheet1!X28,"00")&amp;TEXT(Sheet1!Y28,"00")&amp;IF(Sheet1!AA28="手",TEXT(Sheet1!Z28,"0"),TEXT(Sheet1!Z28,"00"))))</f>
        <v/>
      </c>
      <c r="M15" s="33" t="str">
        <f>IF(Sheet1!AD28="","","●")</f>
        <v/>
      </c>
      <c r="N15" s="33" t="str">
        <f>IF(Sheet1!AE28="","","▲")</f>
        <v/>
      </c>
      <c r="O15" s="33" t="str">
        <f>IF(Sheet1!AF28="","","★")</f>
        <v/>
      </c>
      <c r="P15" s="33" t="str">
        <f>IF(Sheet1!AG28="","","▼")</f>
        <v/>
      </c>
    </row>
    <row r="16" spans="1:16" s="33" customFormat="1" x14ac:dyDescent="0.2">
      <c r="A16" s="33" t="str">
        <f t="shared" si="0"/>
        <v/>
      </c>
      <c r="B16" s="33" t="str">
        <f>ASC(IF(Sheet1!C29="","",IF(LEN(Sheet1!C29)+LEN(Sheet1!D29)=2,Sheet1!C29&amp;"      "&amp;Sheet1!D29&amp;"("&amp;Sheet1!I29&amp;")",IF(LEN(Sheet1!C29)+LEN(Sheet1!D29)=3,Sheet1!C29&amp;"    "&amp;Sheet1!D29&amp;"("&amp;Sheet1!I29&amp;")",IF(LEN(Sheet1!C29)+LEN(Sheet1!D29)=4,Sheet1!C29&amp;"  "&amp;Sheet1!D29&amp;"("&amp;Sheet1!I29&amp;")",IF(LEN(Sheet1!C29)+LEN(Sheet1!D29)&gt;=5,Sheet1!C29&amp;Sheet1!D29&amp;"("&amp;Sheet1!I29&amp;")",""))))))</f>
        <v/>
      </c>
      <c r="C16" s="33" t="str">
        <f>ASC(IF(Sheet1!E29="","",Sheet1!E29&amp;" "&amp;Sheet1!F29))</f>
        <v/>
      </c>
      <c r="D16" s="33" t="str">
        <f>ASC(IF(Sheet1!G29="","",UPPER(Sheet1!G29)&amp;" "&amp;PROPER(Sheet1!H29)&amp;"("&amp;Sheet1!I29&amp;")"))</f>
        <v/>
      </c>
      <c r="E16" s="33" t="str">
        <f>IF(Sheet1!J29="","",IF(Sheet1!J29="女",2,1))</f>
        <v/>
      </c>
      <c r="F16" s="33" t="str">
        <f>IF(Sheet1!K29="","",VLOOKUP(Sheet1!K29,Sheet2!$F$2:$G$50,2,FALSE))</f>
        <v/>
      </c>
      <c r="G16" s="33" t="str">
        <f>IF(Sheet1!L29="","",(Sheet1!L29))</f>
        <v/>
      </c>
      <c r="H16" s="33" t="str">
        <f>IF(B16="","",VALUE(LEFT(Sheet1!E$4,6)))</f>
        <v/>
      </c>
      <c r="I16" s="33" t="str">
        <f>IF(Sheet1!B29="","",VALUE(Sheet1!B29))</f>
        <v/>
      </c>
      <c r="J16" s="33" t="str">
        <f>IF(Sheet1!M29="","",IF(VLOOKUP(Sheet1!M29,Sheet2!$A$2:$C$44,3,FALSE)&gt;=71,VLOOKUP(Sheet1!M29,Sheet2!$A$2:$C$44,2,FALSE)&amp;TEXT(Sheet1!O29,"00")&amp;TEXT(Sheet1!P29,"00"),VLOOKUP(Sheet1!M29,Sheet2!$A$2:$C$44,2,FALSE)&amp;TEXT(Sheet1!N29,"00")&amp;TEXT(Sheet1!O29,"00")&amp;IF(Sheet1!Q29="手",TEXT(Sheet1!P29,"0"),TEXT(Sheet1!P29,"00"))))</f>
        <v/>
      </c>
      <c r="K16" s="33" t="str">
        <f>IF(Sheet1!R29="","",IF(VLOOKUP(Sheet1!R29,Sheet2!$A$2:$C$44,3,FALSE)&gt;=71,VLOOKUP(Sheet1!R29,Sheet2!$A$2:$C$44,2,FALSE)&amp;TEXT(Sheet1!T29,"00")&amp;TEXT(Sheet1!U29,"00"),VLOOKUP(Sheet1!R29,Sheet2!$A$2:$C$44,2,FALSE)&amp;TEXT(Sheet1!S29,"00")&amp;TEXT(Sheet1!T29,"00")&amp;IF(Sheet1!V29="手",TEXT(Sheet1!U29,"0"),TEXT(Sheet1!U29,"00"))))</f>
        <v/>
      </c>
      <c r="L16" s="33" t="str">
        <f>IF(Sheet1!W29="","",IF(VLOOKUP(Sheet1!W29,Sheet2!$A$2:$C$44,3,FALSE)&gt;=71,VLOOKUP(Sheet1!W29,Sheet2!$A$2:$C$44,2,FALSE)&amp;TEXT(Sheet1!Y29,"00")&amp;TEXT(Sheet1!Z29,"00"),VLOOKUP(Sheet1!W29,Sheet2!$A$2:$C$44,2,FALSE)&amp;TEXT(Sheet1!X29,"00")&amp;TEXT(Sheet1!Y29,"00")&amp;IF(Sheet1!AA29="手",TEXT(Sheet1!Z29,"0"),TEXT(Sheet1!Z29,"00"))))</f>
        <v/>
      </c>
      <c r="M16" s="33" t="str">
        <f>IF(Sheet1!AD29="","","●")</f>
        <v/>
      </c>
      <c r="N16" s="33" t="str">
        <f>IF(Sheet1!AE29="","","▲")</f>
        <v/>
      </c>
      <c r="O16" s="33" t="str">
        <f>IF(Sheet1!AF29="","","★")</f>
        <v/>
      </c>
      <c r="P16" s="33" t="str">
        <f>IF(Sheet1!AG29="","","▼")</f>
        <v/>
      </c>
    </row>
    <row r="17" spans="1:16" s="33" customFormat="1" x14ac:dyDescent="0.2">
      <c r="A17" s="33" t="str">
        <f t="shared" si="0"/>
        <v/>
      </c>
      <c r="B17" s="33" t="str">
        <f>ASC(IF(Sheet1!C30="","",IF(LEN(Sheet1!C30)+LEN(Sheet1!D30)=2,Sheet1!C30&amp;"      "&amp;Sheet1!D30&amp;"("&amp;Sheet1!I30&amp;")",IF(LEN(Sheet1!C30)+LEN(Sheet1!D30)=3,Sheet1!C30&amp;"    "&amp;Sheet1!D30&amp;"("&amp;Sheet1!I30&amp;")",IF(LEN(Sheet1!C30)+LEN(Sheet1!D30)=4,Sheet1!C30&amp;"  "&amp;Sheet1!D30&amp;"("&amp;Sheet1!I30&amp;")",IF(LEN(Sheet1!C30)+LEN(Sheet1!D30)&gt;=5,Sheet1!C30&amp;Sheet1!D30&amp;"("&amp;Sheet1!I30&amp;")",""))))))</f>
        <v/>
      </c>
      <c r="C17" s="33" t="str">
        <f>ASC(IF(Sheet1!E30="","",Sheet1!E30&amp;" "&amp;Sheet1!F30))</f>
        <v/>
      </c>
      <c r="D17" s="33" t="str">
        <f>ASC(IF(Sheet1!G30="","",UPPER(Sheet1!G30)&amp;" "&amp;PROPER(Sheet1!H30)&amp;"("&amp;Sheet1!I30&amp;")"))</f>
        <v/>
      </c>
      <c r="E17" s="33" t="str">
        <f>IF(Sheet1!J30="","",IF(Sheet1!J30="女",2,1))</f>
        <v/>
      </c>
      <c r="F17" s="33" t="str">
        <f>IF(Sheet1!K30="","",VLOOKUP(Sheet1!K30,Sheet2!$F$2:$G$50,2,FALSE))</f>
        <v/>
      </c>
      <c r="G17" s="33" t="str">
        <f>IF(Sheet1!L30="","",(Sheet1!L30))</f>
        <v/>
      </c>
      <c r="H17" s="33" t="str">
        <f>IF(B17="","",VALUE(LEFT(Sheet1!E$4,6)))</f>
        <v/>
      </c>
      <c r="I17" s="33" t="str">
        <f>IF(Sheet1!B30="","",VALUE(Sheet1!B30))</f>
        <v/>
      </c>
      <c r="J17" s="33" t="str">
        <f>IF(Sheet1!M30="","",IF(VLOOKUP(Sheet1!M30,Sheet2!$A$2:$C$44,3,FALSE)&gt;=71,VLOOKUP(Sheet1!M30,Sheet2!$A$2:$C$44,2,FALSE)&amp;TEXT(Sheet1!O30,"00")&amp;TEXT(Sheet1!P30,"00"),VLOOKUP(Sheet1!M30,Sheet2!$A$2:$C$44,2,FALSE)&amp;TEXT(Sheet1!N30,"00")&amp;TEXT(Sheet1!O30,"00")&amp;IF(Sheet1!Q30="手",TEXT(Sheet1!P30,"0"),TEXT(Sheet1!P30,"00"))))</f>
        <v/>
      </c>
      <c r="K17" s="33" t="str">
        <f>IF(Sheet1!R30="","",IF(VLOOKUP(Sheet1!R30,Sheet2!$A$2:$C$44,3,FALSE)&gt;=71,VLOOKUP(Sheet1!R30,Sheet2!$A$2:$C$44,2,FALSE)&amp;TEXT(Sheet1!T30,"00")&amp;TEXT(Sheet1!U30,"00"),VLOOKUP(Sheet1!R30,Sheet2!$A$2:$C$44,2,FALSE)&amp;TEXT(Sheet1!S30,"00")&amp;TEXT(Sheet1!T30,"00")&amp;IF(Sheet1!V30="手",TEXT(Sheet1!U30,"0"),TEXT(Sheet1!U30,"00"))))</f>
        <v/>
      </c>
      <c r="L17" s="33" t="str">
        <f>IF(Sheet1!W30="","",IF(VLOOKUP(Sheet1!W30,Sheet2!$A$2:$C$44,3,FALSE)&gt;=71,VLOOKUP(Sheet1!W30,Sheet2!$A$2:$C$44,2,FALSE)&amp;TEXT(Sheet1!Y30,"00")&amp;TEXT(Sheet1!Z30,"00"),VLOOKUP(Sheet1!W30,Sheet2!$A$2:$C$44,2,FALSE)&amp;TEXT(Sheet1!X30,"00")&amp;TEXT(Sheet1!Y30,"00")&amp;IF(Sheet1!AA30="手",TEXT(Sheet1!Z30,"0"),TEXT(Sheet1!Z30,"00"))))</f>
        <v/>
      </c>
      <c r="M17" s="33" t="str">
        <f>IF(Sheet1!AD30="","","●")</f>
        <v/>
      </c>
      <c r="N17" s="33" t="str">
        <f>IF(Sheet1!AE30="","","▲")</f>
        <v/>
      </c>
      <c r="O17" s="33" t="str">
        <f>IF(Sheet1!AF30="","","★")</f>
        <v/>
      </c>
      <c r="P17" s="33" t="str">
        <f>IF(Sheet1!AG30="","","▼")</f>
        <v/>
      </c>
    </row>
    <row r="18" spans="1:16" s="33" customFormat="1" x14ac:dyDescent="0.2">
      <c r="A18" s="33" t="str">
        <f t="shared" si="0"/>
        <v/>
      </c>
      <c r="B18" s="33" t="str">
        <f>ASC(IF(Sheet1!C31="","",IF(LEN(Sheet1!C31)+LEN(Sheet1!D31)=2,Sheet1!C31&amp;"      "&amp;Sheet1!D31&amp;"("&amp;Sheet1!I31&amp;")",IF(LEN(Sheet1!C31)+LEN(Sheet1!D31)=3,Sheet1!C31&amp;"    "&amp;Sheet1!D31&amp;"("&amp;Sheet1!I31&amp;")",IF(LEN(Sheet1!C31)+LEN(Sheet1!D31)=4,Sheet1!C31&amp;"  "&amp;Sheet1!D31&amp;"("&amp;Sheet1!I31&amp;")",IF(LEN(Sheet1!C31)+LEN(Sheet1!D31)&gt;=5,Sheet1!C31&amp;Sheet1!D31&amp;"("&amp;Sheet1!I31&amp;")",""))))))</f>
        <v/>
      </c>
      <c r="C18" s="33" t="str">
        <f>ASC(IF(Sheet1!E31="","",Sheet1!E31&amp;" "&amp;Sheet1!F31))</f>
        <v/>
      </c>
      <c r="D18" s="33" t="str">
        <f>ASC(IF(Sheet1!G31="","",UPPER(Sheet1!G31)&amp;" "&amp;PROPER(Sheet1!H31)&amp;"("&amp;Sheet1!I31&amp;")"))</f>
        <v/>
      </c>
      <c r="E18" s="33" t="str">
        <f>IF(Sheet1!J31="","",IF(Sheet1!J31="女",2,1))</f>
        <v/>
      </c>
      <c r="F18" s="33" t="str">
        <f>IF(Sheet1!K31="","",VLOOKUP(Sheet1!K31,Sheet2!$F$2:$G$50,2,FALSE))</f>
        <v/>
      </c>
      <c r="G18" s="33" t="str">
        <f>IF(Sheet1!L31="","",(Sheet1!L31))</f>
        <v/>
      </c>
      <c r="H18" s="33" t="str">
        <f>IF(B18="","",VALUE(LEFT(Sheet1!E$4,6)))</f>
        <v/>
      </c>
      <c r="I18" s="33" t="str">
        <f>IF(Sheet1!B31="","",VALUE(Sheet1!B31))</f>
        <v/>
      </c>
      <c r="J18" s="33" t="str">
        <f>IF(Sheet1!M31="","",IF(VLOOKUP(Sheet1!M31,Sheet2!$A$2:$C$44,3,FALSE)&gt;=71,VLOOKUP(Sheet1!M31,Sheet2!$A$2:$C$44,2,FALSE)&amp;TEXT(Sheet1!O31,"00")&amp;TEXT(Sheet1!P31,"00"),VLOOKUP(Sheet1!M31,Sheet2!$A$2:$C$44,2,FALSE)&amp;TEXT(Sheet1!N31,"00")&amp;TEXT(Sheet1!O31,"00")&amp;IF(Sheet1!Q31="手",TEXT(Sheet1!P31,"0"),TEXT(Sheet1!P31,"00"))))</f>
        <v/>
      </c>
      <c r="K18" s="33" t="str">
        <f>IF(Sheet1!R31="","",IF(VLOOKUP(Sheet1!R31,Sheet2!$A$2:$C$44,3,FALSE)&gt;=71,VLOOKUP(Sheet1!R31,Sheet2!$A$2:$C$44,2,FALSE)&amp;TEXT(Sheet1!T31,"00")&amp;TEXT(Sheet1!U31,"00"),VLOOKUP(Sheet1!R31,Sheet2!$A$2:$C$44,2,FALSE)&amp;TEXT(Sheet1!S31,"00")&amp;TEXT(Sheet1!T31,"00")&amp;IF(Sheet1!V31="手",TEXT(Sheet1!U31,"0"),TEXT(Sheet1!U31,"00"))))</f>
        <v/>
      </c>
      <c r="L18" s="33" t="str">
        <f>IF(Sheet1!W31="","",IF(VLOOKUP(Sheet1!W31,Sheet2!$A$2:$C$44,3,FALSE)&gt;=71,VLOOKUP(Sheet1!W31,Sheet2!$A$2:$C$44,2,FALSE)&amp;TEXT(Sheet1!Y31,"00")&amp;TEXT(Sheet1!Z31,"00"),VLOOKUP(Sheet1!W31,Sheet2!$A$2:$C$44,2,FALSE)&amp;TEXT(Sheet1!X31,"00")&amp;TEXT(Sheet1!Y31,"00")&amp;IF(Sheet1!AA31="手",TEXT(Sheet1!Z31,"0"),TEXT(Sheet1!Z31,"00"))))</f>
        <v/>
      </c>
      <c r="M18" s="33" t="str">
        <f>IF(Sheet1!AD31="","","●")</f>
        <v/>
      </c>
      <c r="N18" s="33" t="str">
        <f>IF(Sheet1!AE31="","","▲")</f>
        <v/>
      </c>
      <c r="O18" s="33" t="str">
        <f>IF(Sheet1!AF31="","","★")</f>
        <v/>
      </c>
      <c r="P18" s="33" t="str">
        <f>IF(Sheet1!AG31="","","▼")</f>
        <v/>
      </c>
    </row>
    <row r="19" spans="1:16" s="33" customFormat="1" x14ac:dyDescent="0.2">
      <c r="A19" s="33" t="str">
        <f t="shared" si="0"/>
        <v/>
      </c>
      <c r="B19" s="33" t="str">
        <f>ASC(IF(Sheet1!C32="","",IF(LEN(Sheet1!C32)+LEN(Sheet1!D32)=2,Sheet1!C32&amp;"      "&amp;Sheet1!D32&amp;"("&amp;Sheet1!I32&amp;")",IF(LEN(Sheet1!C32)+LEN(Sheet1!D32)=3,Sheet1!C32&amp;"    "&amp;Sheet1!D32&amp;"("&amp;Sheet1!I32&amp;")",IF(LEN(Sheet1!C32)+LEN(Sheet1!D32)=4,Sheet1!C32&amp;"  "&amp;Sheet1!D32&amp;"("&amp;Sheet1!I32&amp;")",IF(LEN(Sheet1!C32)+LEN(Sheet1!D32)&gt;=5,Sheet1!C32&amp;Sheet1!D32&amp;"("&amp;Sheet1!I32&amp;")",""))))))</f>
        <v/>
      </c>
      <c r="C19" s="33" t="str">
        <f>ASC(IF(Sheet1!E32="","",Sheet1!E32&amp;" "&amp;Sheet1!F32))</f>
        <v/>
      </c>
      <c r="D19" s="33" t="str">
        <f>ASC(IF(Sheet1!G32="","",UPPER(Sheet1!G32)&amp;" "&amp;PROPER(Sheet1!H32)&amp;"("&amp;Sheet1!I32&amp;")"))</f>
        <v/>
      </c>
      <c r="E19" s="33" t="str">
        <f>IF(Sheet1!J32="","",IF(Sheet1!J32="女",2,1))</f>
        <v/>
      </c>
      <c r="F19" s="33" t="str">
        <f>IF(Sheet1!K32="","",VLOOKUP(Sheet1!K32,Sheet2!$F$2:$G$50,2,FALSE))</f>
        <v/>
      </c>
      <c r="G19" s="33" t="str">
        <f>IF(Sheet1!L32="","",(Sheet1!L32))</f>
        <v/>
      </c>
      <c r="H19" s="33" t="str">
        <f>IF(B19="","",VALUE(LEFT(Sheet1!E$4,6)))</f>
        <v/>
      </c>
      <c r="I19" s="33" t="str">
        <f>IF(Sheet1!B32="","",VALUE(Sheet1!B32))</f>
        <v/>
      </c>
      <c r="J19" s="33" t="str">
        <f>IF(Sheet1!M32="","",IF(VLOOKUP(Sheet1!M32,Sheet2!$A$2:$C$44,3,FALSE)&gt;=71,VLOOKUP(Sheet1!M32,Sheet2!$A$2:$C$44,2,FALSE)&amp;TEXT(Sheet1!O32,"00")&amp;TEXT(Sheet1!P32,"00"),VLOOKUP(Sheet1!M32,Sheet2!$A$2:$C$44,2,FALSE)&amp;TEXT(Sheet1!N32,"00")&amp;TEXT(Sheet1!O32,"00")&amp;IF(Sheet1!Q32="手",TEXT(Sheet1!P32,"0"),TEXT(Sheet1!P32,"00"))))</f>
        <v/>
      </c>
      <c r="K19" s="33" t="str">
        <f>IF(Sheet1!R32="","",IF(VLOOKUP(Sheet1!R32,Sheet2!$A$2:$C$44,3,FALSE)&gt;=71,VLOOKUP(Sheet1!R32,Sheet2!$A$2:$C$44,2,FALSE)&amp;TEXT(Sheet1!T32,"00")&amp;TEXT(Sheet1!U32,"00"),VLOOKUP(Sheet1!R32,Sheet2!$A$2:$C$44,2,FALSE)&amp;TEXT(Sheet1!S32,"00")&amp;TEXT(Sheet1!T32,"00")&amp;IF(Sheet1!V32="手",TEXT(Sheet1!U32,"0"),TEXT(Sheet1!U32,"00"))))</f>
        <v/>
      </c>
      <c r="L19" s="33" t="str">
        <f>IF(Sheet1!W32="","",IF(VLOOKUP(Sheet1!W32,Sheet2!$A$2:$C$44,3,FALSE)&gt;=71,VLOOKUP(Sheet1!W32,Sheet2!$A$2:$C$44,2,FALSE)&amp;TEXT(Sheet1!Y32,"00")&amp;TEXT(Sheet1!Z32,"00"),VLOOKUP(Sheet1!W32,Sheet2!$A$2:$C$44,2,FALSE)&amp;TEXT(Sheet1!X32,"00")&amp;TEXT(Sheet1!Y32,"00")&amp;IF(Sheet1!AA32="手",TEXT(Sheet1!Z32,"0"),TEXT(Sheet1!Z32,"00"))))</f>
        <v/>
      </c>
      <c r="M19" s="33" t="str">
        <f>IF(Sheet1!AD32="","","●")</f>
        <v/>
      </c>
      <c r="N19" s="33" t="str">
        <f>IF(Sheet1!AE32="","","▲")</f>
        <v/>
      </c>
      <c r="O19" s="33" t="str">
        <f>IF(Sheet1!AF32="","","★")</f>
        <v/>
      </c>
      <c r="P19" s="33" t="str">
        <f>IF(Sheet1!AG32="","","▼")</f>
        <v/>
      </c>
    </row>
    <row r="20" spans="1:16" s="33" customFormat="1" x14ac:dyDescent="0.2">
      <c r="A20" s="33" t="str">
        <f t="shared" si="0"/>
        <v/>
      </c>
      <c r="B20" s="33" t="str">
        <f>ASC(IF(Sheet1!C33="","",IF(LEN(Sheet1!C33)+LEN(Sheet1!D33)=2,Sheet1!C33&amp;"      "&amp;Sheet1!D33&amp;"("&amp;Sheet1!I33&amp;")",IF(LEN(Sheet1!C33)+LEN(Sheet1!D33)=3,Sheet1!C33&amp;"    "&amp;Sheet1!D33&amp;"("&amp;Sheet1!I33&amp;")",IF(LEN(Sheet1!C33)+LEN(Sheet1!D33)=4,Sheet1!C33&amp;"  "&amp;Sheet1!D33&amp;"("&amp;Sheet1!I33&amp;")",IF(LEN(Sheet1!C33)+LEN(Sheet1!D33)&gt;=5,Sheet1!C33&amp;Sheet1!D33&amp;"("&amp;Sheet1!I33&amp;")",""))))))</f>
        <v/>
      </c>
      <c r="C20" s="33" t="str">
        <f>ASC(IF(Sheet1!E33="","",Sheet1!E33&amp;" "&amp;Sheet1!F33))</f>
        <v/>
      </c>
      <c r="D20" s="33" t="str">
        <f>ASC(IF(Sheet1!G33="","",UPPER(Sheet1!G33)&amp;" "&amp;PROPER(Sheet1!H33)&amp;"("&amp;Sheet1!I33&amp;")"))</f>
        <v/>
      </c>
      <c r="E20" s="33" t="str">
        <f>IF(Sheet1!J33="","",IF(Sheet1!J33="女",2,1))</f>
        <v/>
      </c>
      <c r="F20" s="33" t="str">
        <f>IF(Sheet1!K33="","",VLOOKUP(Sheet1!K33,Sheet2!$F$2:$G$50,2,FALSE))</f>
        <v/>
      </c>
      <c r="G20" s="33" t="str">
        <f>IF(Sheet1!L33="","",(Sheet1!L33))</f>
        <v/>
      </c>
      <c r="H20" s="33" t="str">
        <f>IF(B20="","",VALUE(LEFT(Sheet1!E$4,6)))</f>
        <v/>
      </c>
      <c r="I20" s="33" t="str">
        <f>IF(Sheet1!B33="","",VALUE(Sheet1!B33))</f>
        <v/>
      </c>
      <c r="J20" s="33" t="str">
        <f>IF(Sheet1!M33="","",IF(VLOOKUP(Sheet1!M33,Sheet2!$A$2:$C$44,3,FALSE)&gt;=71,VLOOKUP(Sheet1!M33,Sheet2!$A$2:$C$44,2,FALSE)&amp;TEXT(Sheet1!O33,"00")&amp;TEXT(Sheet1!P33,"00"),VLOOKUP(Sheet1!M33,Sheet2!$A$2:$C$44,2,FALSE)&amp;TEXT(Sheet1!N33,"00")&amp;TEXT(Sheet1!O33,"00")&amp;IF(Sheet1!Q33="手",TEXT(Sheet1!P33,"0"),TEXT(Sheet1!P33,"00"))))</f>
        <v/>
      </c>
      <c r="K20" s="33" t="str">
        <f>IF(Sheet1!R33="","",IF(VLOOKUP(Sheet1!R33,Sheet2!$A$2:$C$44,3,FALSE)&gt;=71,VLOOKUP(Sheet1!R33,Sheet2!$A$2:$C$44,2,FALSE)&amp;TEXT(Sheet1!T33,"00")&amp;TEXT(Sheet1!U33,"00"),VLOOKUP(Sheet1!R33,Sheet2!$A$2:$C$44,2,FALSE)&amp;TEXT(Sheet1!S33,"00")&amp;TEXT(Sheet1!T33,"00")&amp;IF(Sheet1!V33="手",TEXT(Sheet1!U33,"0"),TEXT(Sheet1!U33,"00"))))</f>
        <v/>
      </c>
      <c r="L20" s="33" t="str">
        <f>IF(Sheet1!W33="","",IF(VLOOKUP(Sheet1!W33,Sheet2!$A$2:$C$44,3,FALSE)&gt;=71,VLOOKUP(Sheet1!W33,Sheet2!$A$2:$C$44,2,FALSE)&amp;TEXT(Sheet1!Y33,"00")&amp;TEXT(Sheet1!Z33,"00"),VLOOKUP(Sheet1!W33,Sheet2!$A$2:$C$44,2,FALSE)&amp;TEXT(Sheet1!X33,"00")&amp;TEXT(Sheet1!Y33,"00")&amp;IF(Sheet1!AA33="手",TEXT(Sheet1!Z33,"0"),TEXT(Sheet1!Z33,"00"))))</f>
        <v/>
      </c>
      <c r="M20" s="33" t="str">
        <f>IF(Sheet1!AD33="","","●")</f>
        <v/>
      </c>
      <c r="N20" s="33" t="str">
        <f>IF(Sheet1!AE33="","","▲")</f>
        <v/>
      </c>
      <c r="O20" s="33" t="str">
        <f>IF(Sheet1!AF33="","","★")</f>
        <v/>
      </c>
      <c r="P20" s="33" t="str">
        <f>IF(Sheet1!AG33="","","▼")</f>
        <v/>
      </c>
    </row>
    <row r="21" spans="1:16" s="33" customFormat="1" x14ac:dyDescent="0.2">
      <c r="A21" s="33" t="str">
        <f t="shared" si="0"/>
        <v/>
      </c>
      <c r="B21" s="33" t="str">
        <f>ASC(IF(Sheet1!C34="","",IF(LEN(Sheet1!C34)+LEN(Sheet1!D34)=2,Sheet1!C34&amp;"      "&amp;Sheet1!D34&amp;"("&amp;Sheet1!I34&amp;")",IF(LEN(Sheet1!C34)+LEN(Sheet1!D34)=3,Sheet1!C34&amp;"    "&amp;Sheet1!D34&amp;"("&amp;Sheet1!I34&amp;")",IF(LEN(Sheet1!C34)+LEN(Sheet1!D34)=4,Sheet1!C34&amp;"  "&amp;Sheet1!D34&amp;"("&amp;Sheet1!I34&amp;")",IF(LEN(Sheet1!C34)+LEN(Sheet1!D34)&gt;=5,Sheet1!C34&amp;Sheet1!D34&amp;"("&amp;Sheet1!I34&amp;")",""))))))</f>
        <v/>
      </c>
      <c r="C21" s="33" t="str">
        <f>ASC(IF(Sheet1!E34="","",Sheet1!E34&amp;" "&amp;Sheet1!F34))</f>
        <v/>
      </c>
      <c r="D21" s="33" t="str">
        <f>ASC(IF(Sheet1!G34="","",UPPER(Sheet1!G34)&amp;" "&amp;PROPER(Sheet1!H34)&amp;"("&amp;Sheet1!I34&amp;")"))</f>
        <v/>
      </c>
      <c r="E21" s="33" t="str">
        <f>IF(Sheet1!J34="","",IF(Sheet1!J34="女",2,1))</f>
        <v/>
      </c>
      <c r="F21" s="33" t="str">
        <f>IF(Sheet1!K34="","",VLOOKUP(Sheet1!K34,Sheet2!$F$2:$G$50,2,FALSE))</f>
        <v/>
      </c>
      <c r="G21" s="33" t="str">
        <f>IF(Sheet1!L34="","",(Sheet1!L34))</f>
        <v/>
      </c>
      <c r="H21" s="33" t="str">
        <f>IF(B21="","",VALUE(LEFT(Sheet1!E$4,6)))</f>
        <v/>
      </c>
      <c r="I21" s="33" t="str">
        <f>IF(Sheet1!B34="","",VALUE(Sheet1!B34))</f>
        <v/>
      </c>
      <c r="J21" s="33" t="str">
        <f>IF(Sheet1!M34="","",IF(VLOOKUP(Sheet1!M34,Sheet2!$A$2:$C$44,3,FALSE)&gt;=71,VLOOKUP(Sheet1!M34,Sheet2!$A$2:$C$44,2,FALSE)&amp;TEXT(Sheet1!O34,"00")&amp;TEXT(Sheet1!P34,"00"),VLOOKUP(Sheet1!M34,Sheet2!$A$2:$C$44,2,FALSE)&amp;TEXT(Sheet1!N34,"00")&amp;TEXT(Sheet1!O34,"00")&amp;IF(Sheet1!Q34="手",TEXT(Sheet1!P34,"0"),TEXT(Sheet1!P34,"00"))))</f>
        <v/>
      </c>
      <c r="K21" s="33" t="str">
        <f>IF(Sheet1!R34="","",IF(VLOOKUP(Sheet1!R34,Sheet2!$A$2:$C$44,3,FALSE)&gt;=71,VLOOKUP(Sheet1!R34,Sheet2!$A$2:$C$44,2,FALSE)&amp;TEXT(Sheet1!T34,"00")&amp;TEXT(Sheet1!U34,"00"),VLOOKUP(Sheet1!R34,Sheet2!$A$2:$C$44,2,FALSE)&amp;TEXT(Sheet1!S34,"00")&amp;TEXT(Sheet1!T34,"00")&amp;IF(Sheet1!V34="手",TEXT(Sheet1!U34,"0"),TEXT(Sheet1!U34,"00"))))</f>
        <v/>
      </c>
      <c r="L21" s="33" t="str">
        <f>IF(Sheet1!W34="","",IF(VLOOKUP(Sheet1!W34,Sheet2!$A$2:$C$44,3,FALSE)&gt;=71,VLOOKUP(Sheet1!W34,Sheet2!$A$2:$C$44,2,FALSE)&amp;TEXT(Sheet1!Y34,"00")&amp;TEXT(Sheet1!Z34,"00"),VLOOKUP(Sheet1!W34,Sheet2!$A$2:$C$44,2,FALSE)&amp;TEXT(Sheet1!X34,"00")&amp;TEXT(Sheet1!Y34,"00")&amp;IF(Sheet1!AA34="手",TEXT(Sheet1!Z34,"0"),TEXT(Sheet1!Z34,"00"))))</f>
        <v/>
      </c>
      <c r="M21" s="33" t="str">
        <f>IF(Sheet1!AD34="","","●")</f>
        <v/>
      </c>
      <c r="N21" s="33" t="str">
        <f>IF(Sheet1!AE34="","","▲")</f>
        <v/>
      </c>
      <c r="O21" s="33" t="str">
        <f>IF(Sheet1!AF34="","","★")</f>
        <v/>
      </c>
      <c r="P21" s="33" t="str">
        <f>IF(Sheet1!AG34="","","▼")</f>
        <v/>
      </c>
    </row>
    <row r="22" spans="1:16" s="33" customFormat="1" x14ac:dyDescent="0.2">
      <c r="A22" s="33" t="str">
        <f t="shared" si="0"/>
        <v/>
      </c>
      <c r="B22" s="33" t="str">
        <f>ASC(IF(Sheet1!C35="","",IF(LEN(Sheet1!C35)+LEN(Sheet1!D35)=2,Sheet1!C35&amp;"      "&amp;Sheet1!D35&amp;"("&amp;Sheet1!I35&amp;")",IF(LEN(Sheet1!C35)+LEN(Sheet1!D35)=3,Sheet1!C35&amp;"    "&amp;Sheet1!D35&amp;"("&amp;Sheet1!I35&amp;")",IF(LEN(Sheet1!C35)+LEN(Sheet1!D35)=4,Sheet1!C35&amp;"  "&amp;Sheet1!D35&amp;"("&amp;Sheet1!I35&amp;")",IF(LEN(Sheet1!C35)+LEN(Sheet1!D35)&gt;=5,Sheet1!C35&amp;Sheet1!D35&amp;"("&amp;Sheet1!I35&amp;")",""))))))</f>
        <v/>
      </c>
      <c r="C22" s="33" t="str">
        <f>ASC(IF(Sheet1!E35="","",Sheet1!E35&amp;" "&amp;Sheet1!F35))</f>
        <v/>
      </c>
      <c r="D22" s="33" t="str">
        <f>ASC(IF(Sheet1!G35="","",UPPER(Sheet1!G35)&amp;" "&amp;PROPER(Sheet1!H35)&amp;"("&amp;Sheet1!I35&amp;")"))</f>
        <v/>
      </c>
      <c r="E22" s="33" t="str">
        <f>IF(Sheet1!J35="","",IF(Sheet1!J35="女",2,1))</f>
        <v/>
      </c>
      <c r="F22" s="33" t="str">
        <f>IF(Sheet1!K35="","",VLOOKUP(Sheet1!K35,Sheet2!$F$2:$G$50,2,FALSE))</f>
        <v/>
      </c>
      <c r="G22" s="33" t="str">
        <f>IF(Sheet1!L35="","",(Sheet1!L35))</f>
        <v/>
      </c>
      <c r="H22" s="33" t="str">
        <f>IF(B22="","",VALUE(LEFT(Sheet1!E$4,6)))</f>
        <v/>
      </c>
      <c r="I22" s="33" t="str">
        <f>IF(Sheet1!B35="","",VALUE(Sheet1!B35))</f>
        <v/>
      </c>
      <c r="J22" s="33" t="str">
        <f>IF(Sheet1!M35="","",IF(VLOOKUP(Sheet1!M35,Sheet2!$A$2:$C$44,3,FALSE)&gt;=71,VLOOKUP(Sheet1!M35,Sheet2!$A$2:$C$44,2,FALSE)&amp;TEXT(Sheet1!O35,"00")&amp;TEXT(Sheet1!P35,"00"),VLOOKUP(Sheet1!M35,Sheet2!$A$2:$C$44,2,FALSE)&amp;TEXT(Sheet1!N35,"00")&amp;TEXT(Sheet1!O35,"00")&amp;IF(Sheet1!Q35="手",TEXT(Sheet1!P35,"0"),TEXT(Sheet1!P35,"00"))))</f>
        <v/>
      </c>
      <c r="K22" s="33" t="str">
        <f>IF(Sheet1!R35="","",IF(VLOOKUP(Sheet1!R35,Sheet2!$A$2:$C$44,3,FALSE)&gt;=71,VLOOKUP(Sheet1!R35,Sheet2!$A$2:$C$44,2,FALSE)&amp;TEXT(Sheet1!T35,"00")&amp;TEXT(Sheet1!U35,"00"),VLOOKUP(Sheet1!R35,Sheet2!$A$2:$C$44,2,FALSE)&amp;TEXT(Sheet1!S35,"00")&amp;TEXT(Sheet1!T35,"00")&amp;IF(Sheet1!V35="手",TEXT(Sheet1!U35,"0"),TEXT(Sheet1!U35,"00"))))</f>
        <v/>
      </c>
      <c r="L22" s="33" t="str">
        <f>IF(Sheet1!W35="","",IF(VLOOKUP(Sheet1!W35,Sheet2!$A$2:$C$44,3,FALSE)&gt;=71,VLOOKUP(Sheet1!W35,Sheet2!$A$2:$C$44,2,FALSE)&amp;TEXT(Sheet1!Y35,"00")&amp;TEXT(Sheet1!Z35,"00"),VLOOKUP(Sheet1!W35,Sheet2!$A$2:$C$44,2,FALSE)&amp;TEXT(Sheet1!X35,"00")&amp;TEXT(Sheet1!Y35,"00")&amp;IF(Sheet1!AA35="手",TEXT(Sheet1!Z35,"0"),TEXT(Sheet1!Z35,"00"))))</f>
        <v/>
      </c>
      <c r="M22" s="33" t="str">
        <f>IF(Sheet1!AD35="","","●")</f>
        <v/>
      </c>
      <c r="N22" s="33" t="str">
        <f>IF(Sheet1!AE35="","","▲")</f>
        <v/>
      </c>
      <c r="O22" s="33" t="str">
        <f>IF(Sheet1!AF35="","","★")</f>
        <v/>
      </c>
      <c r="P22" s="33" t="str">
        <f>IF(Sheet1!AG35="","","▼")</f>
        <v/>
      </c>
    </row>
    <row r="23" spans="1:16" s="33" customFormat="1" x14ac:dyDescent="0.2">
      <c r="A23" s="33" t="str">
        <f t="shared" si="0"/>
        <v/>
      </c>
      <c r="B23" s="33" t="str">
        <f>ASC(IF(Sheet1!C36="","",IF(LEN(Sheet1!C36)+LEN(Sheet1!D36)=2,Sheet1!C36&amp;"      "&amp;Sheet1!D36&amp;"("&amp;Sheet1!I36&amp;")",IF(LEN(Sheet1!C36)+LEN(Sheet1!D36)=3,Sheet1!C36&amp;"    "&amp;Sheet1!D36&amp;"("&amp;Sheet1!I36&amp;")",IF(LEN(Sheet1!C36)+LEN(Sheet1!D36)=4,Sheet1!C36&amp;"  "&amp;Sheet1!D36&amp;"("&amp;Sheet1!I36&amp;")",IF(LEN(Sheet1!C36)+LEN(Sheet1!D36)&gt;=5,Sheet1!C36&amp;Sheet1!D36&amp;"("&amp;Sheet1!I36&amp;")",""))))))</f>
        <v/>
      </c>
      <c r="C23" s="33" t="str">
        <f>ASC(IF(Sheet1!E36="","",Sheet1!E36&amp;" "&amp;Sheet1!F36))</f>
        <v/>
      </c>
      <c r="D23" s="33" t="str">
        <f>ASC(IF(Sheet1!G36="","",UPPER(Sheet1!G36)&amp;" "&amp;PROPER(Sheet1!H36)&amp;"("&amp;Sheet1!I36&amp;")"))</f>
        <v/>
      </c>
      <c r="E23" s="33" t="str">
        <f>IF(Sheet1!J36="","",IF(Sheet1!J36="女",2,1))</f>
        <v/>
      </c>
      <c r="F23" s="33" t="str">
        <f>IF(Sheet1!K36="","",VLOOKUP(Sheet1!K36,Sheet2!$F$2:$G$50,2,FALSE))</f>
        <v/>
      </c>
      <c r="G23" s="33" t="str">
        <f>IF(Sheet1!L36="","",(Sheet1!L36))</f>
        <v/>
      </c>
      <c r="H23" s="33" t="str">
        <f>IF(B23="","",VALUE(LEFT(Sheet1!E$4,6)))</f>
        <v/>
      </c>
      <c r="I23" s="33" t="str">
        <f>IF(Sheet1!B36="","",VALUE(Sheet1!B36))</f>
        <v/>
      </c>
      <c r="J23" s="33" t="str">
        <f>IF(Sheet1!M36="","",IF(VLOOKUP(Sheet1!M36,Sheet2!$A$2:$C$44,3,FALSE)&gt;=71,VLOOKUP(Sheet1!M36,Sheet2!$A$2:$C$44,2,FALSE)&amp;TEXT(Sheet1!O36,"00")&amp;TEXT(Sheet1!P36,"00"),VLOOKUP(Sheet1!M36,Sheet2!$A$2:$C$44,2,FALSE)&amp;TEXT(Sheet1!N36,"00")&amp;TEXT(Sheet1!O36,"00")&amp;IF(Sheet1!Q36="手",TEXT(Sheet1!P36,"0"),TEXT(Sheet1!P36,"00"))))</f>
        <v/>
      </c>
      <c r="K23" s="33" t="str">
        <f>IF(Sheet1!R36="","",IF(VLOOKUP(Sheet1!R36,Sheet2!$A$2:$C$44,3,FALSE)&gt;=71,VLOOKUP(Sheet1!R36,Sheet2!$A$2:$C$44,2,FALSE)&amp;TEXT(Sheet1!T36,"00")&amp;TEXT(Sheet1!U36,"00"),VLOOKUP(Sheet1!R36,Sheet2!$A$2:$C$44,2,FALSE)&amp;TEXT(Sheet1!S36,"00")&amp;TEXT(Sheet1!T36,"00")&amp;IF(Sheet1!V36="手",TEXT(Sheet1!U36,"0"),TEXT(Sheet1!U36,"00"))))</f>
        <v/>
      </c>
      <c r="L23" s="33" t="str">
        <f>IF(Sheet1!W36="","",IF(VLOOKUP(Sheet1!W36,Sheet2!$A$2:$C$44,3,FALSE)&gt;=71,VLOOKUP(Sheet1!W36,Sheet2!$A$2:$C$44,2,FALSE)&amp;TEXT(Sheet1!Y36,"00")&amp;TEXT(Sheet1!Z36,"00"),VLOOKUP(Sheet1!W36,Sheet2!$A$2:$C$44,2,FALSE)&amp;TEXT(Sheet1!X36,"00")&amp;TEXT(Sheet1!Y36,"00")&amp;IF(Sheet1!AA36="手",TEXT(Sheet1!Z36,"0"),TEXT(Sheet1!Z36,"00"))))</f>
        <v/>
      </c>
      <c r="M23" s="33" t="str">
        <f>IF(Sheet1!AD36="","","●")</f>
        <v/>
      </c>
      <c r="N23" s="33" t="str">
        <f>IF(Sheet1!AE36="","","▲")</f>
        <v/>
      </c>
      <c r="O23" s="33" t="str">
        <f>IF(Sheet1!AF36="","","★")</f>
        <v/>
      </c>
      <c r="P23" s="33" t="str">
        <f>IF(Sheet1!AG36="","","▼")</f>
        <v/>
      </c>
    </row>
    <row r="24" spans="1:16" s="33" customFormat="1" x14ac:dyDescent="0.2">
      <c r="A24" s="33" t="str">
        <f t="shared" si="0"/>
        <v/>
      </c>
      <c r="B24" s="33" t="str">
        <f>ASC(IF(Sheet1!C37="","",IF(LEN(Sheet1!C37)+LEN(Sheet1!D37)=2,Sheet1!C37&amp;"      "&amp;Sheet1!D37&amp;"("&amp;Sheet1!I37&amp;")",IF(LEN(Sheet1!C37)+LEN(Sheet1!D37)=3,Sheet1!C37&amp;"    "&amp;Sheet1!D37&amp;"("&amp;Sheet1!I37&amp;")",IF(LEN(Sheet1!C37)+LEN(Sheet1!D37)=4,Sheet1!C37&amp;"  "&amp;Sheet1!D37&amp;"("&amp;Sheet1!I37&amp;")",IF(LEN(Sheet1!C37)+LEN(Sheet1!D37)&gt;=5,Sheet1!C37&amp;Sheet1!D37&amp;"("&amp;Sheet1!I37&amp;")",""))))))</f>
        <v/>
      </c>
      <c r="C24" s="33" t="str">
        <f>ASC(IF(Sheet1!E37="","",Sheet1!E37&amp;" "&amp;Sheet1!F37))</f>
        <v/>
      </c>
      <c r="D24" s="33" t="str">
        <f>ASC(IF(Sheet1!G37="","",UPPER(Sheet1!G37)&amp;" "&amp;PROPER(Sheet1!H37)&amp;"("&amp;Sheet1!I37&amp;")"))</f>
        <v/>
      </c>
      <c r="E24" s="33" t="str">
        <f>IF(Sheet1!J37="","",IF(Sheet1!J37="女",2,1))</f>
        <v/>
      </c>
      <c r="F24" s="33" t="str">
        <f>IF(Sheet1!K37="","",VLOOKUP(Sheet1!K37,Sheet2!$F$2:$G$50,2,FALSE))</f>
        <v/>
      </c>
      <c r="G24" s="33" t="str">
        <f>IF(Sheet1!L37="","",(Sheet1!L37))</f>
        <v/>
      </c>
      <c r="H24" s="33" t="str">
        <f>IF(B24="","",VALUE(LEFT(Sheet1!E$4,6)))</f>
        <v/>
      </c>
      <c r="I24" s="33" t="str">
        <f>IF(Sheet1!B37="","",VALUE(Sheet1!B37))</f>
        <v/>
      </c>
      <c r="J24" s="33" t="str">
        <f>IF(Sheet1!M37="","",IF(VLOOKUP(Sheet1!M37,Sheet2!$A$2:$C$44,3,FALSE)&gt;=71,VLOOKUP(Sheet1!M37,Sheet2!$A$2:$C$44,2,FALSE)&amp;TEXT(Sheet1!O37,"00")&amp;TEXT(Sheet1!P37,"00"),VLOOKUP(Sheet1!M37,Sheet2!$A$2:$C$44,2,FALSE)&amp;TEXT(Sheet1!N37,"00")&amp;TEXT(Sheet1!O37,"00")&amp;IF(Sheet1!Q37="手",TEXT(Sheet1!P37,"0"),TEXT(Sheet1!P37,"00"))))</f>
        <v/>
      </c>
      <c r="K24" s="33" t="str">
        <f>IF(Sheet1!R37="","",IF(VLOOKUP(Sheet1!R37,Sheet2!$A$2:$C$44,3,FALSE)&gt;=71,VLOOKUP(Sheet1!R37,Sheet2!$A$2:$C$44,2,FALSE)&amp;TEXT(Sheet1!T37,"00")&amp;TEXT(Sheet1!U37,"00"),VLOOKUP(Sheet1!R37,Sheet2!$A$2:$C$44,2,FALSE)&amp;TEXT(Sheet1!S37,"00")&amp;TEXT(Sheet1!T37,"00")&amp;IF(Sheet1!V37="手",TEXT(Sheet1!U37,"0"),TEXT(Sheet1!U37,"00"))))</f>
        <v/>
      </c>
      <c r="L24" s="33" t="str">
        <f>IF(Sheet1!W37="","",IF(VLOOKUP(Sheet1!W37,Sheet2!$A$2:$C$44,3,FALSE)&gt;=71,VLOOKUP(Sheet1!W37,Sheet2!$A$2:$C$44,2,FALSE)&amp;TEXT(Sheet1!Y37,"00")&amp;TEXT(Sheet1!Z37,"00"),VLOOKUP(Sheet1!W37,Sheet2!$A$2:$C$44,2,FALSE)&amp;TEXT(Sheet1!X37,"00")&amp;TEXT(Sheet1!Y37,"00")&amp;IF(Sheet1!AA37="手",TEXT(Sheet1!Z37,"0"),TEXT(Sheet1!Z37,"00"))))</f>
        <v/>
      </c>
      <c r="M24" s="33" t="str">
        <f>IF(Sheet1!AD37="","","●")</f>
        <v/>
      </c>
      <c r="N24" s="33" t="str">
        <f>IF(Sheet1!AE37="","","▲")</f>
        <v/>
      </c>
      <c r="O24" s="33" t="str">
        <f>IF(Sheet1!AF37="","","★")</f>
        <v/>
      </c>
      <c r="P24" s="33" t="str">
        <f>IF(Sheet1!AG37="","","▼")</f>
        <v/>
      </c>
    </row>
    <row r="25" spans="1:16" s="33" customFormat="1" x14ac:dyDescent="0.2">
      <c r="A25" s="33" t="str">
        <f t="shared" si="0"/>
        <v/>
      </c>
      <c r="B25" s="33" t="str">
        <f>ASC(IF(Sheet1!C38="","",IF(LEN(Sheet1!C38)+LEN(Sheet1!D38)=2,Sheet1!C38&amp;"      "&amp;Sheet1!D38&amp;"("&amp;Sheet1!I38&amp;")",IF(LEN(Sheet1!C38)+LEN(Sheet1!D38)=3,Sheet1!C38&amp;"    "&amp;Sheet1!D38&amp;"("&amp;Sheet1!I38&amp;")",IF(LEN(Sheet1!C38)+LEN(Sheet1!D38)=4,Sheet1!C38&amp;"  "&amp;Sheet1!D38&amp;"("&amp;Sheet1!I38&amp;")",IF(LEN(Sheet1!C38)+LEN(Sheet1!D38)&gt;=5,Sheet1!C38&amp;Sheet1!D38&amp;"("&amp;Sheet1!I38&amp;")",""))))))</f>
        <v/>
      </c>
      <c r="C25" s="33" t="str">
        <f>ASC(IF(Sheet1!E38="","",Sheet1!E38&amp;" "&amp;Sheet1!F38))</f>
        <v/>
      </c>
      <c r="D25" s="33" t="str">
        <f>ASC(IF(Sheet1!G38="","",UPPER(Sheet1!G38)&amp;" "&amp;PROPER(Sheet1!H38)&amp;"("&amp;Sheet1!I38&amp;")"))</f>
        <v/>
      </c>
      <c r="E25" s="33" t="str">
        <f>IF(Sheet1!J38="","",IF(Sheet1!J38="女",2,1))</f>
        <v/>
      </c>
      <c r="F25" s="33" t="str">
        <f>IF(Sheet1!K38="","",VLOOKUP(Sheet1!K38,Sheet2!$F$2:$G$50,2,FALSE))</f>
        <v/>
      </c>
      <c r="G25" s="33" t="str">
        <f>IF(Sheet1!L38="","",(Sheet1!L38))</f>
        <v/>
      </c>
      <c r="H25" s="33" t="str">
        <f>IF(B25="","",VALUE(LEFT(Sheet1!E$4,6)))</f>
        <v/>
      </c>
      <c r="I25" s="33" t="str">
        <f>IF(Sheet1!B38="","",VALUE(Sheet1!B38))</f>
        <v/>
      </c>
      <c r="J25" s="33" t="str">
        <f>IF(Sheet1!M38="","",IF(VLOOKUP(Sheet1!M38,Sheet2!$A$2:$C$44,3,FALSE)&gt;=71,VLOOKUP(Sheet1!M38,Sheet2!$A$2:$C$44,2,FALSE)&amp;TEXT(Sheet1!O38,"00")&amp;TEXT(Sheet1!P38,"00"),VLOOKUP(Sheet1!M38,Sheet2!$A$2:$C$44,2,FALSE)&amp;TEXT(Sheet1!N38,"00")&amp;TEXT(Sheet1!O38,"00")&amp;IF(Sheet1!Q38="手",TEXT(Sheet1!P38,"0"),TEXT(Sheet1!P38,"00"))))</f>
        <v/>
      </c>
      <c r="K25" s="33" t="str">
        <f>IF(Sheet1!R38="","",IF(VLOOKUP(Sheet1!R38,Sheet2!$A$2:$C$44,3,FALSE)&gt;=71,VLOOKUP(Sheet1!R38,Sheet2!$A$2:$C$44,2,FALSE)&amp;TEXT(Sheet1!T38,"00")&amp;TEXT(Sheet1!U38,"00"),VLOOKUP(Sheet1!R38,Sheet2!$A$2:$C$44,2,FALSE)&amp;TEXT(Sheet1!S38,"00")&amp;TEXT(Sheet1!T38,"00")&amp;IF(Sheet1!V38="手",TEXT(Sheet1!U38,"0"),TEXT(Sheet1!U38,"00"))))</f>
        <v/>
      </c>
      <c r="L25" s="33" t="str">
        <f>IF(Sheet1!W38="","",IF(VLOOKUP(Sheet1!W38,Sheet2!$A$2:$C$44,3,FALSE)&gt;=71,VLOOKUP(Sheet1!W38,Sheet2!$A$2:$C$44,2,FALSE)&amp;TEXT(Sheet1!Y38,"00")&amp;TEXT(Sheet1!Z38,"00"),VLOOKUP(Sheet1!W38,Sheet2!$A$2:$C$44,2,FALSE)&amp;TEXT(Sheet1!X38,"00")&amp;TEXT(Sheet1!Y38,"00")&amp;IF(Sheet1!AA38="手",TEXT(Sheet1!Z38,"0"),TEXT(Sheet1!Z38,"00"))))</f>
        <v/>
      </c>
      <c r="M25" s="33" t="str">
        <f>IF(Sheet1!AD38="","","●")</f>
        <v/>
      </c>
      <c r="N25" s="33" t="str">
        <f>IF(Sheet1!AE38="","","▲")</f>
        <v/>
      </c>
      <c r="O25" s="33" t="str">
        <f>IF(Sheet1!AF38="","","★")</f>
        <v/>
      </c>
      <c r="P25" s="33" t="str">
        <f>IF(Sheet1!AG38="","","▼")</f>
        <v/>
      </c>
    </row>
    <row r="26" spans="1:16" s="33" customFormat="1" x14ac:dyDescent="0.2">
      <c r="A26" s="33" t="str">
        <f t="shared" si="0"/>
        <v/>
      </c>
      <c r="B26" s="33" t="str">
        <f>ASC(IF(Sheet1!C39="","",IF(LEN(Sheet1!C39)+LEN(Sheet1!D39)=2,Sheet1!C39&amp;"      "&amp;Sheet1!D39&amp;"("&amp;Sheet1!I39&amp;")",IF(LEN(Sheet1!C39)+LEN(Sheet1!D39)=3,Sheet1!C39&amp;"    "&amp;Sheet1!D39&amp;"("&amp;Sheet1!I39&amp;")",IF(LEN(Sheet1!C39)+LEN(Sheet1!D39)=4,Sheet1!C39&amp;"  "&amp;Sheet1!D39&amp;"("&amp;Sheet1!I39&amp;")",IF(LEN(Sheet1!C39)+LEN(Sheet1!D39)&gt;=5,Sheet1!C39&amp;Sheet1!D39&amp;"("&amp;Sheet1!I39&amp;")",""))))))</f>
        <v/>
      </c>
      <c r="C26" s="33" t="str">
        <f>ASC(IF(Sheet1!E39="","",Sheet1!E39&amp;" "&amp;Sheet1!F39))</f>
        <v/>
      </c>
      <c r="D26" s="33" t="str">
        <f>ASC(IF(Sheet1!G39="","",UPPER(Sheet1!G39)&amp;" "&amp;PROPER(Sheet1!H39)&amp;"("&amp;Sheet1!I39&amp;")"))</f>
        <v/>
      </c>
      <c r="E26" s="33" t="str">
        <f>IF(Sheet1!J39="","",IF(Sheet1!J39="女",2,1))</f>
        <v/>
      </c>
      <c r="F26" s="33" t="str">
        <f>IF(Sheet1!K39="","",VLOOKUP(Sheet1!K39,Sheet2!$F$2:$G$50,2,FALSE))</f>
        <v/>
      </c>
      <c r="G26" s="33" t="str">
        <f>IF(Sheet1!L39="","",(Sheet1!L39))</f>
        <v/>
      </c>
      <c r="H26" s="33" t="str">
        <f>IF(B26="","",VALUE(LEFT(Sheet1!E$4,6)))</f>
        <v/>
      </c>
      <c r="I26" s="33" t="str">
        <f>IF(Sheet1!B39="","",VALUE(Sheet1!B39))</f>
        <v/>
      </c>
      <c r="J26" s="33" t="str">
        <f>IF(Sheet1!M39="","",IF(VLOOKUP(Sheet1!M39,Sheet2!$A$2:$C$44,3,FALSE)&gt;=71,VLOOKUP(Sheet1!M39,Sheet2!$A$2:$C$44,2,FALSE)&amp;TEXT(Sheet1!O39,"00")&amp;TEXT(Sheet1!P39,"00"),VLOOKUP(Sheet1!M39,Sheet2!$A$2:$C$44,2,FALSE)&amp;TEXT(Sheet1!N39,"00")&amp;TEXT(Sheet1!O39,"00")&amp;IF(Sheet1!Q39="手",TEXT(Sheet1!P39,"0"),TEXT(Sheet1!P39,"00"))))</f>
        <v/>
      </c>
      <c r="K26" s="33" t="str">
        <f>IF(Sheet1!R39="","",IF(VLOOKUP(Sheet1!R39,Sheet2!$A$2:$C$44,3,FALSE)&gt;=71,VLOOKUP(Sheet1!R39,Sheet2!$A$2:$C$44,2,FALSE)&amp;TEXT(Sheet1!T39,"00")&amp;TEXT(Sheet1!U39,"00"),VLOOKUP(Sheet1!R39,Sheet2!$A$2:$C$44,2,FALSE)&amp;TEXT(Sheet1!S39,"00")&amp;TEXT(Sheet1!T39,"00")&amp;IF(Sheet1!V39="手",TEXT(Sheet1!U39,"0"),TEXT(Sheet1!U39,"00"))))</f>
        <v/>
      </c>
      <c r="L26" s="33" t="str">
        <f>IF(Sheet1!W39="","",IF(VLOOKUP(Sheet1!W39,Sheet2!$A$2:$C$44,3,FALSE)&gt;=71,VLOOKUP(Sheet1!W39,Sheet2!$A$2:$C$44,2,FALSE)&amp;TEXT(Sheet1!Y39,"00")&amp;TEXT(Sheet1!Z39,"00"),VLOOKUP(Sheet1!W39,Sheet2!$A$2:$C$44,2,FALSE)&amp;TEXT(Sheet1!X39,"00")&amp;TEXT(Sheet1!Y39,"00")&amp;IF(Sheet1!AA39="手",TEXT(Sheet1!Z39,"0"),TEXT(Sheet1!Z39,"00"))))</f>
        <v/>
      </c>
      <c r="M26" s="33" t="str">
        <f>IF(Sheet1!AD39="","","●")</f>
        <v/>
      </c>
      <c r="N26" s="33" t="str">
        <f>IF(Sheet1!AE39="","","▲")</f>
        <v/>
      </c>
      <c r="O26" s="33" t="str">
        <f>IF(Sheet1!AF39="","","★")</f>
        <v/>
      </c>
      <c r="P26" s="33" t="str">
        <f>IF(Sheet1!AG39="","","▼")</f>
        <v/>
      </c>
    </row>
    <row r="27" spans="1:16" s="33" customFormat="1" x14ac:dyDescent="0.2">
      <c r="A27" s="33" t="str">
        <f t="shared" si="0"/>
        <v/>
      </c>
      <c r="B27" s="33" t="str">
        <f>ASC(IF(Sheet1!C40="","",IF(LEN(Sheet1!C40)+LEN(Sheet1!D40)=2,Sheet1!C40&amp;"      "&amp;Sheet1!D40&amp;"("&amp;Sheet1!I40&amp;")",IF(LEN(Sheet1!C40)+LEN(Sheet1!D40)=3,Sheet1!C40&amp;"    "&amp;Sheet1!D40&amp;"("&amp;Sheet1!I40&amp;")",IF(LEN(Sheet1!C40)+LEN(Sheet1!D40)=4,Sheet1!C40&amp;"  "&amp;Sheet1!D40&amp;"("&amp;Sheet1!I40&amp;")",IF(LEN(Sheet1!C40)+LEN(Sheet1!D40)&gt;=5,Sheet1!C40&amp;Sheet1!D40&amp;"("&amp;Sheet1!I40&amp;")",""))))))</f>
        <v/>
      </c>
      <c r="C27" s="33" t="str">
        <f>ASC(IF(Sheet1!E40="","",Sheet1!E40&amp;" "&amp;Sheet1!F40))</f>
        <v/>
      </c>
      <c r="D27" s="33" t="str">
        <f>ASC(IF(Sheet1!G40="","",UPPER(Sheet1!G40)&amp;" "&amp;PROPER(Sheet1!H40)&amp;"("&amp;Sheet1!I40&amp;")"))</f>
        <v/>
      </c>
      <c r="E27" s="33" t="str">
        <f>IF(Sheet1!J40="","",IF(Sheet1!J40="女",2,1))</f>
        <v/>
      </c>
      <c r="F27" s="33" t="str">
        <f>IF(Sheet1!K40="","",VLOOKUP(Sheet1!K40,Sheet2!$F$2:$G$50,2,FALSE))</f>
        <v/>
      </c>
      <c r="G27" s="33" t="str">
        <f>IF(Sheet1!L40="","",(Sheet1!L40))</f>
        <v/>
      </c>
      <c r="H27" s="33" t="str">
        <f>IF(B27="","",VALUE(LEFT(Sheet1!E$4,6)))</f>
        <v/>
      </c>
      <c r="I27" s="33" t="str">
        <f>IF(Sheet1!B40="","",VALUE(Sheet1!B40))</f>
        <v/>
      </c>
      <c r="J27" s="33" t="str">
        <f>IF(Sheet1!M40="","",IF(VLOOKUP(Sheet1!M40,Sheet2!$A$2:$C$44,3,FALSE)&gt;=71,VLOOKUP(Sheet1!M40,Sheet2!$A$2:$C$44,2,FALSE)&amp;TEXT(Sheet1!O40,"00")&amp;TEXT(Sheet1!P40,"00"),VLOOKUP(Sheet1!M40,Sheet2!$A$2:$C$44,2,FALSE)&amp;TEXT(Sheet1!N40,"00")&amp;TEXT(Sheet1!O40,"00")&amp;IF(Sheet1!Q40="手",TEXT(Sheet1!P40,"0"),TEXT(Sheet1!P40,"00"))))</f>
        <v/>
      </c>
      <c r="K27" s="33" t="str">
        <f>IF(Sheet1!R40="","",IF(VLOOKUP(Sheet1!R40,Sheet2!$A$2:$C$44,3,FALSE)&gt;=71,VLOOKUP(Sheet1!R40,Sheet2!$A$2:$C$44,2,FALSE)&amp;TEXT(Sheet1!T40,"00")&amp;TEXT(Sheet1!U40,"00"),VLOOKUP(Sheet1!R40,Sheet2!$A$2:$C$44,2,FALSE)&amp;TEXT(Sheet1!S40,"00")&amp;TEXT(Sheet1!T40,"00")&amp;IF(Sheet1!V40="手",TEXT(Sheet1!U40,"0"),TEXT(Sheet1!U40,"00"))))</f>
        <v/>
      </c>
      <c r="L27" s="33" t="str">
        <f>IF(Sheet1!W40="","",IF(VLOOKUP(Sheet1!W40,Sheet2!$A$2:$C$44,3,FALSE)&gt;=71,VLOOKUP(Sheet1!W40,Sheet2!$A$2:$C$44,2,FALSE)&amp;TEXT(Sheet1!Y40,"00")&amp;TEXT(Sheet1!Z40,"00"),VLOOKUP(Sheet1!W40,Sheet2!$A$2:$C$44,2,FALSE)&amp;TEXT(Sheet1!X40,"00")&amp;TEXT(Sheet1!Y40,"00")&amp;IF(Sheet1!AA40="手",TEXT(Sheet1!Z40,"0"),TEXT(Sheet1!Z40,"00"))))</f>
        <v/>
      </c>
      <c r="M27" s="33" t="str">
        <f>IF(Sheet1!AD40="","","●")</f>
        <v/>
      </c>
      <c r="N27" s="33" t="str">
        <f>IF(Sheet1!AE40="","","▲")</f>
        <v/>
      </c>
      <c r="O27" s="33" t="str">
        <f>IF(Sheet1!AF40="","","★")</f>
        <v/>
      </c>
      <c r="P27" s="33" t="str">
        <f>IF(Sheet1!AG40="","","▼")</f>
        <v/>
      </c>
    </row>
    <row r="28" spans="1:16" s="33" customFormat="1" x14ac:dyDescent="0.2">
      <c r="A28" s="33" t="str">
        <f t="shared" si="0"/>
        <v/>
      </c>
      <c r="B28" s="33" t="str">
        <f>ASC(IF(Sheet1!C41="","",IF(LEN(Sheet1!C41)+LEN(Sheet1!D41)=2,Sheet1!C41&amp;"      "&amp;Sheet1!D41&amp;"("&amp;Sheet1!I41&amp;")",IF(LEN(Sheet1!C41)+LEN(Sheet1!D41)=3,Sheet1!C41&amp;"    "&amp;Sheet1!D41&amp;"("&amp;Sheet1!I41&amp;")",IF(LEN(Sheet1!C41)+LEN(Sheet1!D41)=4,Sheet1!C41&amp;"  "&amp;Sheet1!D41&amp;"("&amp;Sheet1!I41&amp;")",IF(LEN(Sheet1!C41)+LEN(Sheet1!D41)&gt;=5,Sheet1!C41&amp;Sheet1!D41&amp;"("&amp;Sheet1!I41&amp;")",""))))))</f>
        <v/>
      </c>
      <c r="C28" s="33" t="str">
        <f>ASC(IF(Sheet1!E41="","",Sheet1!E41&amp;" "&amp;Sheet1!F41))</f>
        <v/>
      </c>
      <c r="D28" s="33" t="str">
        <f>ASC(IF(Sheet1!G41="","",UPPER(Sheet1!G41)&amp;" "&amp;PROPER(Sheet1!H41)&amp;"("&amp;Sheet1!I41&amp;")"))</f>
        <v/>
      </c>
      <c r="E28" s="33" t="str">
        <f>IF(Sheet1!J41="","",IF(Sheet1!J41="女",2,1))</f>
        <v/>
      </c>
      <c r="F28" s="33" t="str">
        <f>IF(Sheet1!K41="","",VLOOKUP(Sheet1!K41,Sheet2!$F$2:$G$50,2,FALSE))</f>
        <v/>
      </c>
      <c r="G28" s="33" t="str">
        <f>IF(Sheet1!L41="","",(Sheet1!L41))</f>
        <v/>
      </c>
      <c r="H28" s="33" t="str">
        <f>IF(B28="","",VALUE(LEFT(Sheet1!E$4,6)))</f>
        <v/>
      </c>
      <c r="I28" s="33" t="str">
        <f>IF(Sheet1!B41="","",VALUE(Sheet1!B41))</f>
        <v/>
      </c>
      <c r="J28" s="33" t="str">
        <f>IF(Sheet1!M41="","",IF(VLOOKUP(Sheet1!M41,Sheet2!$A$2:$C$44,3,FALSE)&gt;=71,VLOOKUP(Sheet1!M41,Sheet2!$A$2:$C$44,2,FALSE)&amp;TEXT(Sheet1!O41,"00")&amp;TEXT(Sheet1!P41,"00"),VLOOKUP(Sheet1!M41,Sheet2!$A$2:$C$44,2,FALSE)&amp;TEXT(Sheet1!N41,"00")&amp;TEXT(Sheet1!O41,"00")&amp;IF(Sheet1!Q41="手",TEXT(Sheet1!P41,"0"),TEXT(Sheet1!P41,"00"))))</f>
        <v/>
      </c>
      <c r="K28" s="33" t="str">
        <f>IF(Sheet1!R41="","",IF(VLOOKUP(Sheet1!R41,Sheet2!$A$2:$C$44,3,FALSE)&gt;=71,VLOOKUP(Sheet1!R41,Sheet2!$A$2:$C$44,2,FALSE)&amp;TEXT(Sheet1!T41,"00")&amp;TEXT(Sheet1!U41,"00"),VLOOKUP(Sheet1!R41,Sheet2!$A$2:$C$44,2,FALSE)&amp;TEXT(Sheet1!S41,"00")&amp;TEXT(Sheet1!T41,"00")&amp;IF(Sheet1!V41="手",TEXT(Sheet1!U41,"0"),TEXT(Sheet1!U41,"00"))))</f>
        <v/>
      </c>
      <c r="L28" s="33" t="str">
        <f>IF(Sheet1!W41="","",IF(VLOOKUP(Sheet1!W41,Sheet2!$A$2:$C$44,3,FALSE)&gt;=71,VLOOKUP(Sheet1!W41,Sheet2!$A$2:$C$44,2,FALSE)&amp;TEXT(Sheet1!Y41,"00")&amp;TEXT(Sheet1!Z41,"00"),VLOOKUP(Sheet1!W41,Sheet2!$A$2:$C$44,2,FALSE)&amp;TEXT(Sheet1!X41,"00")&amp;TEXT(Sheet1!Y41,"00")&amp;IF(Sheet1!AA41="手",TEXT(Sheet1!Z41,"0"),TEXT(Sheet1!Z41,"00"))))</f>
        <v/>
      </c>
      <c r="M28" s="33" t="str">
        <f>IF(Sheet1!AD41="","","●")</f>
        <v/>
      </c>
      <c r="N28" s="33" t="str">
        <f>IF(Sheet1!AE41="","","▲")</f>
        <v/>
      </c>
      <c r="O28" s="33" t="str">
        <f>IF(Sheet1!AF41="","","★")</f>
        <v/>
      </c>
      <c r="P28" s="33" t="str">
        <f>IF(Sheet1!AG41="","","▼")</f>
        <v/>
      </c>
    </row>
    <row r="29" spans="1:16" s="33" customFormat="1" x14ac:dyDescent="0.2">
      <c r="A29" s="33" t="str">
        <f t="shared" si="0"/>
        <v/>
      </c>
      <c r="B29" s="33" t="str">
        <f>ASC(IF(Sheet1!C42="","",IF(LEN(Sheet1!C42)+LEN(Sheet1!D42)=2,Sheet1!C42&amp;"      "&amp;Sheet1!D42&amp;"("&amp;Sheet1!I42&amp;")",IF(LEN(Sheet1!C42)+LEN(Sheet1!D42)=3,Sheet1!C42&amp;"    "&amp;Sheet1!D42&amp;"("&amp;Sheet1!I42&amp;")",IF(LEN(Sheet1!C42)+LEN(Sheet1!D42)=4,Sheet1!C42&amp;"  "&amp;Sheet1!D42&amp;"("&amp;Sheet1!I42&amp;")",IF(LEN(Sheet1!C42)+LEN(Sheet1!D42)&gt;=5,Sheet1!C42&amp;Sheet1!D42&amp;"("&amp;Sheet1!I42&amp;")",""))))))</f>
        <v/>
      </c>
      <c r="C29" s="33" t="str">
        <f>ASC(IF(Sheet1!E42="","",Sheet1!E42&amp;" "&amp;Sheet1!F42))</f>
        <v/>
      </c>
      <c r="D29" s="33" t="str">
        <f>ASC(IF(Sheet1!G42="","",UPPER(Sheet1!G42)&amp;" "&amp;PROPER(Sheet1!H42)&amp;"("&amp;Sheet1!I42&amp;")"))</f>
        <v/>
      </c>
      <c r="E29" s="33" t="str">
        <f>IF(Sheet1!J42="","",IF(Sheet1!J42="女",2,1))</f>
        <v/>
      </c>
      <c r="F29" s="33" t="str">
        <f>IF(Sheet1!K42="","",VLOOKUP(Sheet1!K42,Sheet2!$F$2:$G$50,2,FALSE))</f>
        <v/>
      </c>
      <c r="G29" s="33" t="str">
        <f>IF(Sheet1!L42="","",(Sheet1!L42))</f>
        <v/>
      </c>
      <c r="H29" s="33" t="str">
        <f>IF(B29="","",VALUE(LEFT(Sheet1!E$4,6)))</f>
        <v/>
      </c>
      <c r="I29" s="33" t="str">
        <f>IF(Sheet1!B42="","",VALUE(Sheet1!B42))</f>
        <v/>
      </c>
      <c r="J29" s="33" t="str">
        <f>IF(Sheet1!M42="","",IF(VLOOKUP(Sheet1!M42,Sheet2!$A$2:$C$44,3,FALSE)&gt;=71,VLOOKUP(Sheet1!M42,Sheet2!$A$2:$C$44,2,FALSE)&amp;TEXT(Sheet1!O42,"00")&amp;TEXT(Sheet1!P42,"00"),VLOOKUP(Sheet1!M42,Sheet2!$A$2:$C$44,2,FALSE)&amp;TEXT(Sheet1!N42,"00")&amp;TEXT(Sheet1!O42,"00")&amp;IF(Sheet1!Q42="手",TEXT(Sheet1!P42,"0"),TEXT(Sheet1!P42,"00"))))</f>
        <v/>
      </c>
      <c r="K29" s="33" t="str">
        <f>IF(Sheet1!R42="","",IF(VLOOKUP(Sheet1!R42,Sheet2!$A$2:$C$44,3,FALSE)&gt;=71,VLOOKUP(Sheet1!R42,Sheet2!$A$2:$C$44,2,FALSE)&amp;TEXT(Sheet1!T42,"00")&amp;TEXT(Sheet1!U42,"00"),VLOOKUP(Sheet1!R42,Sheet2!$A$2:$C$44,2,FALSE)&amp;TEXT(Sheet1!S42,"00")&amp;TEXT(Sheet1!T42,"00")&amp;IF(Sheet1!V42="手",TEXT(Sheet1!U42,"0"),TEXT(Sheet1!U42,"00"))))</f>
        <v/>
      </c>
      <c r="L29" s="33" t="str">
        <f>IF(Sheet1!W42="","",IF(VLOOKUP(Sheet1!W42,Sheet2!$A$2:$C$44,3,FALSE)&gt;=71,VLOOKUP(Sheet1!W42,Sheet2!$A$2:$C$44,2,FALSE)&amp;TEXT(Sheet1!Y42,"00")&amp;TEXT(Sheet1!Z42,"00"),VLOOKUP(Sheet1!W42,Sheet2!$A$2:$C$44,2,FALSE)&amp;TEXT(Sheet1!X42,"00")&amp;TEXT(Sheet1!Y42,"00")&amp;IF(Sheet1!AA42="手",TEXT(Sheet1!Z42,"0"),TEXT(Sheet1!Z42,"00"))))</f>
        <v/>
      </c>
      <c r="M29" s="33" t="str">
        <f>IF(Sheet1!AD42="","","●")</f>
        <v/>
      </c>
      <c r="N29" s="33" t="str">
        <f>IF(Sheet1!AE42="","","▲")</f>
        <v/>
      </c>
      <c r="O29" s="33" t="str">
        <f>IF(Sheet1!AF42="","","★")</f>
        <v/>
      </c>
      <c r="P29" s="33" t="str">
        <f>IF(Sheet1!AG42="","","▼")</f>
        <v/>
      </c>
    </row>
    <row r="30" spans="1:16" s="33" customFormat="1" x14ac:dyDescent="0.2">
      <c r="A30" s="33" t="str">
        <f t="shared" si="0"/>
        <v/>
      </c>
      <c r="B30" s="33" t="str">
        <f>ASC(IF(Sheet1!C43="","",IF(LEN(Sheet1!C43)+LEN(Sheet1!D43)=2,Sheet1!C43&amp;"      "&amp;Sheet1!D43&amp;"("&amp;Sheet1!I43&amp;")",IF(LEN(Sheet1!C43)+LEN(Sheet1!D43)=3,Sheet1!C43&amp;"    "&amp;Sheet1!D43&amp;"("&amp;Sheet1!I43&amp;")",IF(LEN(Sheet1!C43)+LEN(Sheet1!D43)=4,Sheet1!C43&amp;"  "&amp;Sheet1!D43&amp;"("&amp;Sheet1!I43&amp;")",IF(LEN(Sheet1!C43)+LEN(Sheet1!D43)&gt;=5,Sheet1!C43&amp;Sheet1!D43&amp;"("&amp;Sheet1!I43&amp;")",""))))))</f>
        <v/>
      </c>
      <c r="C30" s="33" t="str">
        <f>ASC(IF(Sheet1!E43="","",Sheet1!E43&amp;" "&amp;Sheet1!F43))</f>
        <v/>
      </c>
      <c r="D30" s="33" t="str">
        <f>ASC(IF(Sheet1!G43="","",UPPER(Sheet1!G43)&amp;" "&amp;PROPER(Sheet1!H43)&amp;"("&amp;Sheet1!I43&amp;")"))</f>
        <v/>
      </c>
      <c r="E30" s="33" t="str">
        <f>IF(Sheet1!J43="","",IF(Sheet1!J43="女",2,1))</f>
        <v/>
      </c>
      <c r="F30" s="33" t="str">
        <f>IF(Sheet1!K43="","",VLOOKUP(Sheet1!K43,Sheet2!$F$2:$G$50,2,FALSE))</f>
        <v/>
      </c>
      <c r="G30" s="33" t="str">
        <f>IF(Sheet1!L43="","",(Sheet1!L43))</f>
        <v/>
      </c>
      <c r="H30" s="33" t="str">
        <f>IF(B30="","",VALUE(LEFT(Sheet1!E$4,6)))</f>
        <v/>
      </c>
      <c r="I30" s="33" t="str">
        <f>IF(Sheet1!B43="","",VALUE(Sheet1!B43))</f>
        <v/>
      </c>
      <c r="J30" s="33" t="str">
        <f>IF(Sheet1!M43="","",IF(VLOOKUP(Sheet1!M43,Sheet2!$A$2:$C$44,3,FALSE)&gt;=71,VLOOKUP(Sheet1!M43,Sheet2!$A$2:$C$44,2,FALSE)&amp;TEXT(Sheet1!O43,"00")&amp;TEXT(Sheet1!P43,"00"),VLOOKUP(Sheet1!M43,Sheet2!$A$2:$C$44,2,FALSE)&amp;TEXT(Sheet1!N43,"00")&amp;TEXT(Sheet1!O43,"00")&amp;IF(Sheet1!Q43="手",TEXT(Sheet1!P43,"0"),TEXT(Sheet1!P43,"00"))))</f>
        <v/>
      </c>
      <c r="K30" s="33" t="str">
        <f>IF(Sheet1!R43="","",IF(VLOOKUP(Sheet1!R43,Sheet2!$A$2:$C$44,3,FALSE)&gt;=71,VLOOKUP(Sheet1!R43,Sheet2!$A$2:$C$44,2,FALSE)&amp;TEXT(Sheet1!T43,"00")&amp;TEXT(Sheet1!U43,"00"),VLOOKUP(Sheet1!R43,Sheet2!$A$2:$C$44,2,FALSE)&amp;TEXT(Sheet1!S43,"00")&amp;TEXT(Sheet1!T43,"00")&amp;IF(Sheet1!V43="手",TEXT(Sheet1!U43,"0"),TEXT(Sheet1!U43,"00"))))</f>
        <v/>
      </c>
      <c r="L30" s="33" t="str">
        <f>IF(Sheet1!W43="","",IF(VLOOKUP(Sheet1!W43,Sheet2!$A$2:$C$44,3,FALSE)&gt;=71,VLOOKUP(Sheet1!W43,Sheet2!$A$2:$C$44,2,FALSE)&amp;TEXT(Sheet1!Y43,"00")&amp;TEXT(Sheet1!Z43,"00"),VLOOKUP(Sheet1!W43,Sheet2!$A$2:$C$44,2,FALSE)&amp;TEXT(Sheet1!X43,"00")&amp;TEXT(Sheet1!Y43,"00")&amp;IF(Sheet1!AA43="手",TEXT(Sheet1!Z43,"0"),TEXT(Sheet1!Z43,"00"))))</f>
        <v/>
      </c>
      <c r="M30" s="33" t="str">
        <f>IF(Sheet1!AD43="","","●")</f>
        <v/>
      </c>
      <c r="N30" s="33" t="str">
        <f>IF(Sheet1!AE43="","","▲")</f>
        <v/>
      </c>
      <c r="O30" s="33" t="str">
        <f>IF(Sheet1!AF43="","","★")</f>
        <v/>
      </c>
      <c r="P30" s="33" t="str">
        <f>IF(Sheet1!AG43="","","▼")</f>
        <v/>
      </c>
    </row>
    <row r="31" spans="1:16" s="33" customFormat="1" x14ac:dyDescent="0.2">
      <c r="A31" s="33" t="str">
        <f t="shared" si="0"/>
        <v/>
      </c>
      <c r="B31" s="33" t="str">
        <f>ASC(IF(Sheet1!C44="","",IF(LEN(Sheet1!C44)+LEN(Sheet1!D44)=2,Sheet1!C44&amp;"      "&amp;Sheet1!D44&amp;"("&amp;Sheet1!I44&amp;")",IF(LEN(Sheet1!C44)+LEN(Sheet1!D44)=3,Sheet1!C44&amp;"    "&amp;Sheet1!D44&amp;"("&amp;Sheet1!I44&amp;")",IF(LEN(Sheet1!C44)+LEN(Sheet1!D44)=4,Sheet1!C44&amp;"  "&amp;Sheet1!D44&amp;"("&amp;Sheet1!I44&amp;")",IF(LEN(Sheet1!C44)+LEN(Sheet1!D44)&gt;=5,Sheet1!C44&amp;Sheet1!D44&amp;"("&amp;Sheet1!I44&amp;")",""))))))</f>
        <v/>
      </c>
      <c r="C31" s="33" t="str">
        <f>ASC(IF(Sheet1!E44="","",Sheet1!E44&amp;" "&amp;Sheet1!F44))</f>
        <v/>
      </c>
      <c r="D31" s="33" t="str">
        <f>ASC(IF(Sheet1!G44="","",UPPER(Sheet1!G44)&amp;" "&amp;PROPER(Sheet1!H44)&amp;"("&amp;Sheet1!I44&amp;")"))</f>
        <v/>
      </c>
      <c r="E31" s="33" t="str">
        <f>IF(Sheet1!J44="","",IF(Sheet1!J44="女",2,1))</f>
        <v/>
      </c>
      <c r="F31" s="33" t="str">
        <f>IF(Sheet1!K44="","",VLOOKUP(Sheet1!K44,Sheet2!$F$2:$G$50,2,FALSE))</f>
        <v/>
      </c>
      <c r="G31" s="33" t="str">
        <f>IF(Sheet1!L44="","",(Sheet1!L44))</f>
        <v/>
      </c>
      <c r="H31" s="33" t="str">
        <f>IF(B31="","",VALUE(LEFT(Sheet1!E$4,6)))</f>
        <v/>
      </c>
      <c r="I31" s="33" t="str">
        <f>IF(Sheet1!B44="","",VALUE(Sheet1!B44))</f>
        <v/>
      </c>
      <c r="J31" s="33" t="str">
        <f>IF(Sheet1!M44="","",IF(VLOOKUP(Sheet1!M44,Sheet2!$A$2:$C$44,3,FALSE)&gt;=71,VLOOKUP(Sheet1!M44,Sheet2!$A$2:$C$44,2,FALSE)&amp;TEXT(Sheet1!O44,"00")&amp;TEXT(Sheet1!P44,"00"),VLOOKUP(Sheet1!M44,Sheet2!$A$2:$C$44,2,FALSE)&amp;TEXT(Sheet1!N44,"00")&amp;TEXT(Sheet1!O44,"00")&amp;IF(Sheet1!Q44="手",TEXT(Sheet1!P44,"0"),TEXT(Sheet1!P44,"00"))))</f>
        <v/>
      </c>
      <c r="K31" s="33" t="str">
        <f>IF(Sheet1!R44="","",IF(VLOOKUP(Sheet1!R44,Sheet2!$A$2:$C$44,3,FALSE)&gt;=71,VLOOKUP(Sheet1!R44,Sheet2!$A$2:$C$44,2,FALSE)&amp;TEXT(Sheet1!T44,"00")&amp;TEXT(Sheet1!U44,"00"),VLOOKUP(Sheet1!R44,Sheet2!$A$2:$C$44,2,FALSE)&amp;TEXT(Sheet1!S44,"00")&amp;TEXT(Sheet1!T44,"00")&amp;IF(Sheet1!V44="手",TEXT(Sheet1!U44,"0"),TEXT(Sheet1!U44,"00"))))</f>
        <v/>
      </c>
      <c r="L31" s="33" t="str">
        <f>IF(Sheet1!W44="","",IF(VLOOKUP(Sheet1!W44,Sheet2!$A$2:$C$44,3,FALSE)&gt;=71,VLOOKUP(Sheet1!W44,Sheet2!$A$2:$C$44,2,FALSE)&amp;TEXT(Sheet1!Y44,"00")&amp;TEXT(Sheet1!Z44,"00"),VLOOKUP(Sheet1!W44,Sheet2!$A$2:$C$44,2,FALSE)&amp;TEXT(Sheet1!X44,"00")&amp;TEXT(Sheet1!Y44,"00")&amp;IF(Sheet1!AA44="手",TEXT(Sheet1!Z44,"0"),TEXT(Sheet1!Z44,"00"))))</f>
        <v/>
      </c>
      <c r="M31" s="33" t="str">
        <f>IF(Sheet1!AD44="","","●")</f>
        <v/>
      </c>
      <c r="N31" s="33" t="str">
        <f>IF(Sheet1!AE44="","","▲")</f>
        <v/>
      </c>
      <c r="O31" s="33" t="str">
        <f>IF(Sheet1!AF44="","","★")</f>
        <v/>
      </c>
      <c r="P31" s="33" t="str">
        <f>IF(Sheet1!AG44="","","▼")</f>
        <v/>
      </c>
    </row>
    <row r="32" spans="1:16" s="33" customFormat="1" x14ac:dyDescent="0.2">
      <c r="A32" s="33" t="str">
        <f t="shared" si="0"/>
        <v/>
      </c>
      <c r="B32" s="33" t="str">
        <f>ASC(IF(Sheet1!C45="","",IF(LEN(Sheet1!C45)+LEN(Sheet1!D45)=2,Sheet1!C45&amp;"      "&amp;Sheet1!D45&amp;"("&amp;Sheet1!I45&amp;")",IF(LEN(Sheet1!C45)+LEN(Sheet1!D45)=3,Sheet1!C45&amp;"    "&amp;Sheet1!D45&amp;"("&amp;Sheet1!I45&amp;")",IF(LEN(Sheet1!C45)+LEN(Sheet1!D45)=4,Sheet1!C45&amp;"  "&amp;Sheet1!D45&amp;"("&amp;Sheet1!I45&amp;")",IF(LEN(Sheet1!C45)+LEN(Sheet1!D45)&gt;=5,Sheet1!C45&amp;Sheet1!D45&amp;"("&amp;Sheet1!I45&amp;")",""))))))</f>
        <v/>
      </c>
      <c r="C32" s="33" t="str">
        <f>ASC(IF(Sheet1!E45="","",Sheet1!E45&amp;" "&amp;Sheet1!F45))</f>
        <v/>
      </c>
      <c r="D32" s="33" t="str">
        <f>ASC(IF(Sheet1!G45="","",UPPER(Sheet1!G45)&amp;" "&amp;PROPER(Sheet1!H45)&amp;"("&amp;Sheet1!I45&amp;")"))</f>
        <v/>
      </c>
      <c r="E32" s="33" t="str">
        <f>IF(Sheet1!J45="","",IF(Sheet1!J45="女",2,1))</f>
        <v/>
      </c>
      <c r="F32" s="33" t="str">
        <f>IF(Sheet1!K45="","",VLOOKUP(Sheet1!K45,Sheet2!$F$2:$G$50,2,FALSE))</f>
        <v/>
      </c>
      <c r="G32" s="33" t="str">
        <f>IF(Sheet1!L45="","",(Sheet1!L45))</f>
        <v/>
      </c>
      <c r="H32" s="33" t="str">
        <f>IF(B32="","",VALUE(LEFT(Sheet1!E$4,6)))</f>
        <v/>
      </c>
      <c r="I32" s="33" t="str">
        <f>IF(Sheet1!B45="","",VALUE(Sheet1!B45))</f>
        <v/>
      </c>
      <c r="J32" s="33" t="str">
        <f>IF(Sheet1!M45="","",IF(VLOOKUP(Sheet1!M45,Sheet2!$A$2:$C$44,3,FALSE)&gt;=71,VLOOKUP(Sheet1!M45,Sheet2!$A$2:$C$44,2,FALSE)&amp;TEXT(Sheet1!O45,"00")&amp;TEXT(Sheet1!P45,"00"),VLOOKUP(Sheet1!M45,Sheet2!$A$2:$C$44,2,FALSE)&amp;TEXT(Sheet1!N45,"00")&amp;TEXT(Sheet1!O45,"00")&amp;IF(Sheet1!Q45="手",TEXT(Sheet1!P45,"0"),TEXT(Sheet1!P45,"00"))))</f>
        <v/>
      </c>
      <c r="K32" s="33" t="str">
        <f>IF(Sheet1!R45="","",IF(VLOOKUP(Sheet1!R45,Sheet2!$A$2:$C$44,3,FALSE)&gt;=71,VLOOKUP(Sheet1!R45,Sheet2!$A$2:$C$44,2,FALSE)&amp;TEXT(Sheet1!T45,"00")&amp;TEXT(Sheet1!U45,"00"),VLOOKUP(Sheet1!R45,Sheet2!$A$2:$C$44,2,FALSE)&amp;TEXT(Sheet1!S45,"00")&amp;TEXT(Sheet1!T45,"00")&amp;IF(Sheet1!V45="手",TEXT(Sheet1!U45,"0"),TEXT(Sheet1!U45,"00"))))</f>
        <v/>
      </c>
      <c r="L32" s="33" t="str">
        <f>IF(Sheet1!W45="","",IF(VLOOKUP(Sheet1!W45,Sheet2!$A$2:$C$44,3,FALSE)&gt;=71,VLOOKUP(Sheet1!W45,Sheet2!$A$2:$C$44,2,FALSE)&amp;TEXT(Sheet1!Y45,"00")&amp;TEXT(Sheet1!Z45,"00"),VLOOKUP(Sheet1!W45,Sheet2!$A$2:$C$44,2,FALSE)&amp;TEXT(Sheet1!X45,"00")&amp;TEXT(Sheet1!Y45,"00")&amp;IF(Sheet1!AA45="手",TEXT(Sheet1!Z45,"0"),TEXT(Sheet1!Z45,"00"))))</f>
        <v/>
      </c>
      <c r="M32" s="33" t="str">
        <f>IF(Sheet1!AD45="","","●")</f>
        <v/>
      </c>
      <c r="N32" s="33" t="str">
        <f>IF(Sheet1!AE45="","","▲")</f>
        <v/>
      </c>
      <c r="O32" s="33" t="str">
        <f>IF(Sheet1!AF45="","","★")</f>
        <v/>
      </c>
      <c r="P32" s="33" t="str">
        <f>IF(Sheet1!AG45="","","▼")</f>
        <v/>
      </c>
    </row>
    <row r="33" spans="1:16" s="33" customFormat="1" x14ac:dyDescent="0.2">
      <c r="A33" s="33" t="str">
        <f t="shared" si="0"/>
        <v/>
      </c>
      <c r="B33" s="33" t="str">
        <f>ASC(IF(Sheet1!C46="","",IF(LEN(Sheet1!C46)+LEN(Sheet1!D46)=2,Sheet1!C46&amp;"      "&amp;Sheet1!D46&amp;"("&amp;Sheet1!I46&amp;")",IF(LEN(Sheet1!C46)+LEN(Sheet1!D46)=3,Sheet1!C46&amp;"    "&amp;Sheet1!D46&amp;"("&amp;Sheet1!I46&amp;")",IF(LEN(Sheet1!C46)+LEN(Sheet1!D46)=4,Sheet1!C46&amp;"  "&amp;Sheet1!D46&amp;"("&amp;Sheet1!I46&amp;")",IF(LEN(Sheet1!C46)+LEN(Sheet1!D46)&gt;=5,Sheet1!C46&amp;Sheet1!D46&amp;"("&amp;Sheet1!I46&amp;")",""))))))</f>
        <v/>
      </c>
      <c r="C33" s="33" t="str">
        <f>ASC(IF(Sheet1!E46="","",Sheet1!E46&amp;" "&amp;Sheet1!F46))</f>
        <v/>
      </c>
      <c r="D33" s="33" t="str">
        <f>ASC(IF(Sheet1!G46="","",UPPER(Sheet1!G46)&amp;" "&amp;PROPER(Sheet1!H46)&amp;"("&amp;Sheet1!I46&amp;")"))</f>
        <v/>
      </c>
      <c r="E33" s="33" t="str">
        <f>IF(Sheet1!J46="","",IF(Sheet1!J46="女",2,1))</f>
        <v/>
      </c>
      <c r="F33" s="33" t="str">
        <f>IF(Sheet1!K46="","",VLOOKUP(Sheet1!K46,Sheet2!$F$2:$G$50,2,FALSE))</f>
        <v/>
      </c>
      <c r="G33" s="33" t="str">
        <f>IF(Sheet1!L46="","",(Sheet1!L46))</f>
        <v/>
      </c>
      <c r="H33" s="33" t="str">
        <f>IF(B33="","",VALUE(LEFT(Sheet1!E$4,6)))</f>
        <v/>
      </c>
      <c r="I33" s="33" t="str">
        <f>IF(Sheet1!B46="","",VALUE(Sheet1!B46))</f>
        <v/>
      </c>
      <c r="J33" s="33" t="str">
        <f>IF(Sheet1!M46="","",IF(VLOOKUP(Sheet1!M46,Sheet2!$A$2:$C$44,3,FALSE)&gt;=71,VLOOKUP(Sheet1!M46,Sheet2!$A$2:$C$44,2,FALSE)&amp;TEXT(Sheet1!O46,"00")&amp;TEXT(Sheet1!P46,"00"),VLOOKUP(Sheet1!M46,Sheet2!$A$2:$C$44,2,FALSE)&amp;TEXT(Sheet1!N46,"00")&amp;TEXT(Sheet1!O46,"00")&amp;IF(Sheet1!Q46="手",TEXT(Sheet1!P46,"0"),TEXT(Sheet1!P46,"00"))))</f>
        <v/>
      </c>
      <c r="K33" s="33" t="str">
        <f>IF(Sheet1!R46="","",IF(VLOOKUP(Sheet1!R46,Sheet2!$A$2:$C$44,3,FALSE)&gt;=71,VLOOKUP(Sheet1!R46,Sheet2!$A$2:$C$44,2,FALSE)&amp;TEXT(Sheet1!T46,"00")&amp;TEXT(Sheet1!U46,"00"),VLOOKUP(Sheet1!R46,Sheet2!$A$2:$C$44,2,FALSE)&amp;TEXT(Sheet1!S46,"00")&amp;TEXT(Sheet1!T46,"00")&amp;IF(Sheet1!V46="手",TEXT(Sheet1!U46,"0"),TEXT(Sheet1!U46,"00"))))</f>
        <v/>
      </c>
      <c r="L33" s="33" t="str">
        <f>IF(Sheet1!W46="","",IF(VLOOKUP(Sheet1!W46,Sheet2!$A$2:$C$44,3,FALSE)&gt;=71,VLOOKUP(Sheet1!W46,Sheet2!$A$2:$C$44,2,FALSE)&amp;TEXT(Sheet1!Y46,"00")&amp;TEXT(Sheet1!Z46,"00"),VLOOKUP(Sheet1!W46,Sheet2!$A$2:$C$44,2,FALSE)&amp;TEXT(Sheet1!X46,"00")&amp;TEXT(Sheet1!Y46,"00")&amp;IF(Sheet1!AA46="手",TEXT(Sheet1!Z46,"0"),TEXT(Sheet1!Z46,"00"))))</f>
        <v/>
      </c>
      <c r="M33" s="33" t="str">
        <f>IF(Sheet1!AD46="","","●")</f>
        <v/>
      </c>
      <c r="N33" s="33" t="str">
        <f>IF(Sheet1!AE46="","","▲")</f>
        <v/>
      </c>
      <c r="O33" s="33" t="str">
        <f>IF(Sheet1!AF46="","","★")</f>
        <v/>
      </c>
      <c r="P33" s="33" t="str">
        <f>IF(Sheet1!AG46="","","▼")</f>
        <v/>
      </c>
    </row>
    <row r="34" spans="1:16" s="33" customFormat="1" x14ac:dyDescent="0.2">
      <c r="A34" s="33" t="str">
        <f t="shared" si="0"/>
        <v/>
      </c>
      <c r="B34" s="33" t="str">
        <f>ASC(IF(Sheet1!C47="","",IF(LEN(Sheet1!C47)+LEN(Sheet1!D47)=2,Sheet1!C47&amp;"      "&amp;Sheet1!D47&amp;"("&amp;Sheet1!I47&amp;")",IF(LEN(Sheet1!C47)+LEN(Sheet1!D47)=3,Sheet1!C47&amp;"    "&amp;Sheet1!D47&amp;"("&amp;Sheet1!I47&amp;")",IF(LEN(Sheet1!C47)+LEN(Sheet1!D47)=4,Sheet1!C47&amp;"  "&amp;Sheet1!D47&amp;"("&amp;Sheet1!I47&amp;")",IF(LEN(Sheet1!C47)+LEN(Sheet1!D47)&gt;=5,Sheet1!C47&amp;Sheet1!D47&amp;"("&amp;Sheet1!I47&amp;")",""))))))</f>
        <v/>
      </c>
      <c r="C34" s="33" t="str">
        <f>ASC(IF(Sheet1!E47="","",Sheet1!E47&amp;" "&amp;Sheet1!F47))</f>
        <v/>
      </c>
      <c r="D34" s="33" t="str">
        <f>ASC(IF(Sheet1!G47="","",UPPER(Sheet1!G47)&amp;" "&amp;PROPER(Sheet1!H47)&amp;"("&amp;Sheet1!I47&amp;")"))</f>
        <v/>
      </c>
      <c r="E34" s="33" t="str">
        <f>IF(Sheet1!J47="","",IF(Sheet1!J47="女",2,1))</f>
        <v/>
      </c>
      <c r="F34" s="33" t="str">
        <f>IF(Sheet1!K47="","",VLOOKUP(Sheet1!K47,Sheet2!$F$2:$G$50,2,FALSE))</f>
        <v/>
      </c>
      <c r="G34" s="33" t="str">
        <f>IF(Sheet1!L47="","",(Sheet1!L47))</f>
        <v/>
      </c>
      <c r="H34" s="33" t="str">
        <f>IF(B34="","",VALUE(LEFT(Sheet1!E$4,6)))</f>
        <v/>
      </c>
      <c r="I34" s="33" t="str">
        <f>IF(Sheet1!B47="","",VALUE(Sheet1!B47))</f>
        <v/>
      </c>
      <c r="J34" s="33" t="str">
        <f>IF(Sheet1!M47="","",IF(VLOOKUP(Sheet1!M47,Sheet2!$A$2:$C$44,3,FALSE)&gt;=71,VLOOKUP(Sheet1!M47,Sheet2!$A$2:$C$44,2,FALSE)&amp;TEXT(Sheet1!O47,"00")&amp;TEXT(Sheet1!P47,"00"),VLOOKUP(Sheet1!M47,Sheet2!$A$2:$C$44,2,FALSE)&amp;TEXT(Sheet1!N47,"00")&amp;TEXT(Sheet1!O47,"00")&amp;IF(Sheet1!Q47="手",TEXT(Sheet1!P47,"0"),TEXT(Sheet1!P47,"00"))))</f>
        <v/>
      </c>
      <c r="K34" s="33" t="str">
        <f>IF(Sheet1!R47="","",IF(VLOOKUP(Sheet1!R47,Sheet2!$A$2:$C$44,3,FALSE)&gt;=71,VLOOKUP(Sheet1!R47,Sheet2!$A$2:$C$44,2,FALSE)&amp;TEXT(Sheet1!T47,"00")&amp;TEXT(Sheet1!U47,"00"),VLOOKUP(Sheet1!R47,Sheet2!$A$2:$C$44,2,FALSE)&amp;TEXT(Sheet1!S47,"00")&amp;TEXT(Sheet1!T47,"00")&amp;IF(Sheet1!V47="手",TEXT(Sheet1!U47,"0"),TEXT(Sheet1!U47,"00"))))</f>
        <v/>
      </c>
      <c r="L34" s="33" t="str">
        <f>IF(Sheet1!W47="","",IF(VLOOKUP(Sheet1!W47,Sheet2!$A$2:$C$44,3,FALSE)&gt;=71,VLOOKUP(Sheet1!W47,Sheet2!$A$2:$C$44,2,FALSE)&amp;TEXT(Sheet1!Y47,"00")&amp;TEXT(Sheet1!Z47,"00"),VLOOKUP(Sheet1!W47,Sheet2!$A$2:$C$44,2,FALSE)&amp;TEXT(Sheet1!X47,"00")&amp;TEXT(Sheet1!Y47,"00")&amp;IF(Sheet1!AA47="手",TEXT(Sheet1!Z47,"0"),TEXT(Sheet1!Z47,"00"))))</f>
        <v/>
      </c>
      <c r="M34" s="33" t="str">
        <f>IF(Sheet1!AD47="","","●")</f>
        <v/>
      </c>
      <c r="N34" s="33" t="str">
        <f>IF(Sheet1!AE47="","","▲")</f>
        <v/>
      </c>
      <c r="O34" s="33" t="str">
        <f>IF(Sheet1!AF47="","","★")</f>
        <v/>
      </c>
      <c r="P34" s="33" t="str">
        <f>IF(Sheet1!AG47="","","▼")</f>
        <v/>
      </c>
    </row>
    <row r="35" spans="1:16" s="33" customFormat="1" x14ac:dyDescent="0.2">
      <c r="A35" s="33" t="str">
        <f t="shared" si="0"/>
        <v/>
      </c>
      <c r="B35" s="33" t="str">
        <f>ASC(IF(Sheet1!C48="","",IF(LEN(Sheet1!C48)+LEN(Sheet1!D48)=2,Sheet1!C48&amp;"      "&amp;Sheet1!D48&amp;"("&amp;Sheet1!I48&amp;")",IF(LEN(Sheet1!C48)+LEN(Sheet1!D48)=3,Sheet1!C48&amp;"    "&amp;Sheet1!D48&amp;"("&amp;Sheet1!I48&amp;")",IF(LEN(Sheet1!C48)+LEN(Sheet1!D48)=4,Sheet1!C48&amp;"  "&amp;Sheet1!D48&amp;"("&amp;Sheet1!I48&amp;")",IF(LEN(Sheet1!C48)+LEN(Sheet1!D48)&gt;=5,Sheet1!C48&amp;Sheet1!D48&amp;"("&amp;Sheet1!I48&amp;")",""))))))</f>
        <v/>
      </c>
      <c r="C35" s="33" t="str">
        <f>ASC(IF(Sheet1!E48="","",Sheet1!E48&amp;" "&amp;Sheet1!F48))</f>
        <v/>
      </c>
      <c r="D35" s="33" t="str">
        <f>ASC(IF(Sheet1!G48="","",UPPER(Sheet1!G48)&amp;" "&amp;PROPER(Sheet1!H48)&amp;"("&amp;Sheet1!I48&amp;")"))</f>
        <v/>
      </c>
      <c r="E35" s="33" t="str">
        <f>IF(Sheet1!J48="","",IF(Sheet1!J48="女",2,1))</f>
        <v/>
      </c>
      <c r="F35" s="33" t="str">
        <f>IF(Sheet1!K48="","",VLOOKUP(Sheet1!K48,Sheet2!$F$2:$G$50,2,FALSE))</f>
        <v/>
      </c>
      <c r="G35" s="33" t="str">
        <f>IF(Sheet1!L48="","",(Sheet1!L48))</f>
        <v/>
      </c>
      <c r="H35" s="33" t="str">
        <f>IF(B35="","",VALUE(LEFT(Sheet1!E$4,6)))</f>
        <v/>
      </c>
      <c r="I35" s="33" t="str">
        <f>IF(Sheet1!B48="","",VALUE(Sheet1!B48))</f>
        <v/>
      </c>
      <c r="J35" s="33" t="str">
        <f>IF(Sheet1!M48="","",IF(VLOOKUP(Sheet1!M48,Sheet2!$A$2:$C$44,3,FALSE)&gt;=71,VLOOKUP(Sheet1!M48,Sheet2!$A$2:$C$44,2,FALSE)&amp;TEXT(Sheet1!O48,"00")&amp;TEXT(Sheet1!P48,"00"),VLOOKUP(Sheet1!M48,Sheet2!$A$2:$C$44,2,FALSE)&amp;TEXT(Sheet1!N48,"00")&amp;TEXT(Sheet1!O48,"00")&amp;IF(Sheet1!Q48="手",TEXT(Sheet1!P48,"0"),TEXT(Sheet1!P48,"00"))))</f>
        <v/>
      </c>
      <c r="K35" s="33" t="str">
        <f>IF(Sheet1!R48="","",IF(VLOOKUP(Sheet1!R48,Sheet2!$A$2:$C$44,3,FALSE)&gt;=71,VLOOKUP(Sheet1!R48,Sheet2!$A$2:$C$44,2,FALSE)&amp;TEXT(Sheet1!T48,"00")&amp;TEXT(Sheet1!U48,"00"),VLOOKUP(Sheet1!R48,Sheet2!$A$2:$C$44,2,FALSE)&amp;TEXT(Sheet1!S48,"00")&amp;TEXT(Sheet1!T48,"00")&amp;IF(Sheet1!V48="手",TEXT(Sheet1!U48,"0"),TEXT(Sheet1!U48,"00"))))</f>
        <v/>
      </c>
      <c r="L35" s="33" t="str">
        <f>IF(Sheet1!W48="","",IF(VLOOKUP(Sheet1!W48,Sheet2!$A$2:$C$44,3,FALSE)&gt;=71,VLOOKUP(Sheet1!W48,Sheet2!$A$2:$C$44,2,FALSE)&amp;TEXT(Sheet1!Y48,"00")&amp;TEXT(Sheet1!Z48,"00"),VLOOKUP(Sheet1!W48,Sheet2!$A$2:$C$44,2,FALSE)&amp;TEXT(Sheet1!X48,"00")&amp;TEXT(Sheet1!Y48,"00")&amp;IF(Sheet1!AA48="手",TEXT(Sheet1!Z48,"0"),TEXT(Sheet1!Z48,"00"))))</f>
        <v/>
      </c>
      <c r="M35" s="33" t="str">
        <f>IF(Sheet1!AD48="","","●")</f>
        <v/>
      </c>
      <c r="N35" s="33" t="str">
        <f>IF(Sheet1!AE48="","","▲")</f>
        <v/>
      </c>
      <c r="O35" s="33" t="str">
        <f>IF(Sheet1!AF48="","","★")</f>
        <v/>
      </c>
      <c r="P35" s="33" t="str">
        <f>IF(Sheet1!AG48="","","▼")</f>
        <v/>
      </c>
    </row>
    <row r="36" spans="1:16" s="33" customFormat="1" x14ac:dyDescent="0.2">
      <c r="A36" s="33" t="str">
        <f t="shared" si="0"/>
        <v/>
      </c>
      <c r="B36" s="33" t="str">
        <f>ASC(IF(Sheet1!C49="","",IF(LEN(Sheet1!C49)+LEN(Sheet1!D49)=2,Sheet1!C49&amp;"      "&amp;Sheet1!D49&amp;"("&amp;Sheet1!I49&amp;")",IF(LEN(Sheet1!C49)+LEN(Sheet1!D49)=3,Sheet1!C49&amp;"    "&amp;Sheet1!D49&amp;"("&amp;Sheet1!I49&amp;")",IF(LEN(Sheet1!C49)+LEN(Sheet1!D49)=4,Sheet1!C49&amp;"  "&amp;Sheet1!D49&amp;"("&amp;Sheet1!I49&amp;")",IF(LEN(Sheet1!C49)+LEN(Sheet1!D49)&gt;=5,Sheet1!C49&amp;Sheet1!D49&amp;"("&amp;Sheet1!I49&amp;")",""))))))</f>
        <v/>
      </c>
      <c r="C36" s="33" t="str">
        <f>ASC(IF(Sheet1!E49="","",Sheet1!E49&amp;" "&amp;Sheet1!F49))</f>
        <v/>
      </c>
      <c r="D36" s="33" t="str">
        <f>ASC(IF(Sheet1!G49="","",UPPER(Sheet1!G49)&amp;" "&amp;PROPER(Sheet1!H49)&amp;"("&amp;Sheet1!I49&amp;")"))</f>
        <v/>
      </c>
      <c r="E36" s="33" t="str">
        <f>IF(Sheet1!J49="","",IF(Sheet1!J49="女",2,1))</f>
        <v/>
      </c>
      <c r="F36" s="33" t="str">
        <f>IF(Sheet1!K49="","",VLOOKUP(Sheet1!K49,Sheet2!$F$2:$G$50,2,FALSE))</f>
        <v/>
      </c>
      <c r="G36" s="33" t="str">
        <f>IF(Sheet1!L49="","",(Sheet1!L49))</f>
        <v/>
      </c>
      <c r="H36" s="33" t="str">
        <f>IF(B36="","",VALUE(LEFT(Sheet1!E$4,6)))</f>
        <v/>
      </c>
      <c r="I36" s="33" t="str">
        <f>IF(Sheet1!B49="","",VALUE(Sheet1!B49))</f>
        <v/>
      </c>
      <c r="J36" s="33" t="str">
        <f>IF(Sheet1!M49="","",IF(VLOOKUP(Sheet1!M49,Sheet2!$A$2:$C$44,3,FALSE)&gt;=71,VLOOKUP(Sheet1!M49,Sheet2!$A$2:$C$44,2,FALSE)&amp;TEXT(Sheet1!O49,"00")&amp;TEXT(Sheet1!P49,"00"),VLOOKUP(Sheet1!M49,Sheet2!$A$2:$C$44,2,FALSE)&amp;TEXT(Sheet1!N49,"00")&amp;TEXT(Sheet1!O49,"00")&amp;IF(Sheet1!Q49="手",TEXT(Sheet1!P49,"0"),TEXT(Sheet1!P49,"00"))))</f>
        <v/>
      </c>
      <c r="K36" s="33" t="str">
        <f>IF(Sheet1!R49="","",IF(VLOOKUP(Sheet1!R49,Sheet2!$A$2:$C$44,3,FALSE)&gt;=71,VLOOKUP(Sheet1!R49,Sheet2!$A$2:$C$44,2,FALSE)&amp;TEXT(Sheet1!T49,"00")&amp;TEXT(Sheet1!U49,"00"),VLOOKUP(Sheet1!R49,Sheet2!$A$2:$C$44,2,FALSE)&amp;TEXT(Sheet1!S49,"00")&amp;TEXT(Sheet1!T49,"00")&amp;IF(Sheet1!V49="手",TEXT(Sheet1!U49,"0"),TEXT(Sheet1!U49,"00"))))</f>
        <v/>
      </c>
      <c r="L36" s="33" t="str">
        <f>IF(Sheet1!W49="","",IF(VLOOKUP(Sheet1!W49,Sheet2!$A$2:$C$44,3,FALSE)&gt;=71,VLOOKUP(Sheet1!W49,Sheet2!$A$2:$C$44,2,FALSE)&amp;TEXT(Sheet1!Y49,"00")&amp;TEXT(Sheet1!Z49,"00"),VLOOKUP(Sheet1!W49,Sheet2!$A$2:$C$44,2,FALSE)&amp;TEXT(Sheet1!X49,"00")&amp;TEXT(Sheet1!Y49,"00")&amp;IF(Sheet1!AA49="手",TEXT(Sheet1!Z49,"0"),TEXT(Sheet1!Z49,"00"))))</f>
        <v/>
      </c>
      <c r="M36" s="33" t="str">
        <f>IF(Sheet1!AD49="","","●")</f>
        <v/>
      </c>
      <c r="N36" s="33" t="str">
        <f>IF(Sheet1!AE49="","","▲")</f>
        <v/>
      </c>
      <c r="O36" s="33" t="str">
        <f>IF(Sheet1!AF49="","","★")</f>
        <v/>
      </c>
      <c r="P36" s="33" t="str">
        <f>IF(Sheet1!AG49="","","▼")</f>
        <v/>
      </c>
    </row>
    <row r="37" spans="1:16" s="33" customFormat="1" x14ac:dyDescent="0.2">
      <c r="A37" s="33" t="str">
        <f t="shared" si="0"/>
        <v/>
      </c>
      <c r="B37" s="33" t="str">
        <f>ASC(IF(Sheet1!C50="","",IF(LEN(Sheet1!C50)+LEN(Sheet1!D50)=2,Sheet1!C50&amp;"      "&amp;Sheet1!D50&amp;"("&amp;Sheet1!I50&amp;")",IF(LEN(Sheet1!C50)+LEN(Sheet1!D50)=3,Sheet1!C50&amp;"    "&amp;Sheet1!D50&amp;"("&amp;Sheet1!I50&amp;")",IF(LEN(Sheet1!C50)+LEN(Sheet1!D50)=4,Sheet1!C50&amp;"  "&amp;Sheet1!D50&amp;"("&amp;Sheet1!I50&amp;")",IF(LEN(Sheet1!C50)+LEN(Sheet1!D50)&gt;=5,Sheet1!C50&amp;Sheet1!D50&amp;"("&amp;Sheet1!I50&amp;")",""))))))</f>
        <v/>
      </c>
      <c r="C37" s="33" t="str">
        <f>ASC(IF(Sheet1!E50="","",Sheet1!E50&amp;" "&amp;Sheet1!F50))</f>
        <v/>
      </c>
      <c r="D37" s="33" t="str">
        <f>ASC(IF(Sheet1!G50="","",UPPER(Sheet1!G50)&amp;" "&amp;PROPER(Sheet1!H50)&amp;"("&amp;Sheet1!I50&amp;")"))</f>
        <v/>
      </c>
      <c r="E37" s="33" t="str">
        <f>IF(Sheet1!J50="","",IF(Sheet1!J50="女",2,1))</f>
        <v/>
      </c>
      <c r="F37" s="33" t="str">
        <f>IF(Sheet1!K50="","",VLOOKUP(Sheet1!K50,Sheet2!$F$2:$G$50,2,FALSE))</f>
        <v/>
      </c>
      <c r="G37" s="33" t="str">
        <f>IF(Sheet1!L50="","",(Sheet1!L50))</f>
        <v/>
      </c>
      <c r="H37" s="33" t="str">
        <f>IF(B37="","",VALUE(LEFT(Sheet1!E$4,6)))</f>
        <v/>
      </c>
      <c r="I37" s="33" t="str">
        <f>IF(Sheet1!B50="","",VALUE(Sheet1!B50))</f>
        <v/>
      </c>
      <c r="J37" s="33" t="str">
        <f>IF(Sheet1!M50="","",IF(VLOOKUP(Sheet1!M50,Sheet2!$A$2:$C$44,3,FALSE)&gt;=71,VLOOKUP(Sheet1!M50,Sheet2!$A$2:$C$44,2,FALSE)&amp;TEXT(Sheet1!O50,"00")&amp;TEXT(Sheet1!P50,"00"),VLOOKUP(Sheet1!M50,Sheet2!$A$2:$C$44,2,FALSE)&amp;TEXT(Sheet1!N50,"00")&amp;TEXT(Sheet1!O50,"00")&amp;IF(Sheet1!Q50="手",TEXT(Sheet1!P50,"0"),TEXT(Sheet1!P50,"00"))))</f>
        <v/>
      </c>
      <c r="K37" s="33" t="str">
        <f>IF(Sheet1!R50="","",IF(VLOOKUP(Sheet1!R50,Sheet2!$A$2:$C$44,3,FALSE)&gt;=71,VLOOKUP(Sheet1!R50,Sheet2!$A$2:$C$44,2,FALSE)&amp;TEXT(Sheet1!T50,"00")&amp;TEXT(Sheet1!U50,"00"),VLOOKUP(Sheet1!R50,Sheet2!$A$2:$C$44,2,FALSE)&amp;TEXT(Sheet1!S50,"00")&amp;TEXT(Sheet1!T50,"00")&amp;IF(Sheet1!V50="手",TEXT(Sheet1!U50,"0"),TEXT(Sheet1!U50,"00"))))</f>
        <v/>
      </c>
      <c r="L37" s="33" t="str">
        <f>IF(Sheet1!W50="","",IF(VLOOKUP(Sheet1!W50,Sheet2!$A$2:$C$44,3,FALSE)&gt;=71,VLOOKUP(Sheet1!W50,Sheet2!$A$2:$C$44,2,FALSE)&amp;TEXT(Sheet1!Y50,"00")&amp;TEXT(Sheet1!Z50,"00"),VLOOKUP(Sheet1!W50,Sheet2!$A$2:$C$44,2,FALSE)&amp;TEXT(Sheet1!X50,"00")&amp;TEXT(Sheet1!Y50,"00")&amp;IF(Sheet1!AA50="手",TEXT(Sheet1!Z50,"0"),TEXT(Sheet1!Z50,"00"))))</f>
        <v/>
      </c>
      <c r="M37" s="33" t="str">
        <f>IF(Sheet1!AD50="","","●")</f>
        <v/>
      </c>
      <c r="N37" s="33" t="str">
        <f>IF(Sheet1!AE50="","","▲")</f>
        <v/>
      </c>
      <c r="O37" s="33" t="str">
        <f>IF(Sheet1!AF50="","","★")</f>
        <v/>
      </c>
      <c r="P37" s="33" t="str">
        <f>IF(Sheet1!AG50="","","▼")</f>
        <v/>
      </c>
    </row>
    <row r="38" spans="1:16" s="33" customFormat="1" x14ac:dyDescent="0.2">
      <c r="A38" s="33" t="str">
        <f t="shared" si="0"/>
        <v/>
      </c>
      <c r="B38" s="33" t="str">
        <f>ASC(IF(Sheet1!C51="","",IF(LEN(Sheet1!C51)+LEN(Sheet1!D51)=2,Sheet1!C51&amp;"      "&amp;Sheet1!D51&amp;"("&amp;Sheet1!I51&amp;")",IF(LEN(Sheet1!C51)+LEN(Sheet1!D51)=3,Sheet1!C51&amp;"    "&amp;Sheet1!D51&amp;"("&amp;Sheet1!I51&amp;")",IF(LEN(Sheet1!C51)+LEN(Sheet1!D51)=4,Sheet1!C51&amp;"  "&amp;Sheet1!D51&amp;"("&amp;Sheet1!I51&amp;")",IF(LEN(Sheet1!C51)+LEN(Sheet1!D51)&gt;=5,Sheet1!C51&amp;Sheet1!D51&amp;"("&amp;Sheet1!I51&amp;")",""))))))</f>
        <v/>
      </c>
      <c r="C38" s="33" t="str">
        <f>ASC(IF(Sheet1!E51="","",Sheet1!E51&amp;" "&amp;Sheet1!F51))</f>
        <v/>
      </c>
      <c r="D38" s="33" t="str">
        <f>ASC(IF(Sheet1!G51="","",UPPER(Sheet1!G51)&amp;" "&amp;PROPER(Sheet1!H51)&amp;"("&amp;Sheet1!I51&amp;")"))</f>
        <v/>
      </c>
      <c r="E38" s="33" t="str">
        <f>IF(Sheet1!J51="","",IF(Sheet1!J51="女",2,1))</f>
        <v/>
      </c>
      <c r="F38" s="33" t="str">
        <f>IF(Sheet1!K51="","",VLOOKUP(Sheet1!K51,Sheet2!$F$2:$G$50,2,FALSE))</f>
        <v/>
      </c>
      <c r="G38" s="33" t="str">
        <f>IF(Sheet1!L51="","",(Sheet1!L51))</f>
        <v/>
      </c>
      <c r="H38" s="33" t="str">
        <f>IF(B38="","",VALUE(LEFT(Sheet1!E$4,6)))</f>
        <v/>
      </c>
      <c r="I38" s="33" t="str">
        <f>IF(Sheet1!B51="","",VALUE(Sheet1!B51))</f>
        <v/>
      </c>
      <c r="J38" s="33" t="str">
        <f>IF(Sheet1!M51="","",IF(VLOOKUP(Sheet1!M51,Sheet2!$A$2:$C$44,3,FALSE)&gt;=71,VLOOKUP(Sheet1!M51,Sheet2!$A$2:$C$44,2,FALSE)&amp;TEXT(Sheet1!O51,"00")&amp;TEXT(Sheet1!P51,"00"),VLOOKUP(Sheet1!M51,Sheet2!$A$2:$C$44,2,FALSE)&amp;TEXT(Sheet1!N51,"00")&amp;TEXT(Sheet1!O51,"00")&amp;IF(Sheet1!Q51="手",TEXT(Sheet1!P51,"0"),TEXT(Sheet1!P51,"00"))))</f>
        <v/>
      </c>
      <c r="K38" s="33" t="str">
        <f>IF(Sheet1!R51="","",IF(VLOOKUP(Sheet1!R51,Sheet2!$A$2:$C$44,3,FALSE)&gt;=71,VLOOKUP(Sheet1!R51,Sheet2!$A$2:$C$44,2,FALSE)&amp;TEXT(Sheet1!T51,"00")&amp;TEXT(Sheet1!U51,"00"),VLOOKUP(Sheet1!R51,Sheet2!$A$2:$C$44,2,FALSE)&amp;TEXT(Sheet1!S51,"00")&amp;TEXT(Sheet1!T51,"00")&amp;IF(Sheet1!V51="手",TEXT(Sheet1!U51,"0"),TEXT(Sheet1!U51,"00"))))</f>
        <v/>
      </c>
      <c r="L38" s="33" t="str">
        <f>IF(Sheet1!W51="","",IF(VLOOKUP(Sheet1!W51,Sheet2!$A$2:$C$44,3,FALSE)&gt;=71,VLOOKUP(Sheet1!W51,Sheet2!$A$2:$C$44,2,FALSE)&amp;TEXT(Sheet1!Y51,"00")&amp;TEXT(Sheet1!Z51,"00"),VLOOKUP(Sheet1!W51,Sheet2!$A$2:$C$44,2,FALSE)&amp;TEXT(Sheet1!X51,"00")&amp;TEXT(Sheet1!Y51,"00")&amp;IF(Sheet1!AA51="手",TEXT(Sheet1!Z51,"0"),TEXT(Sheet1!Z51,"00"))))</f>
        <v/>
      </c>
      <c r="M38" s="33" t="str">
        <f>IF(Sheet1!AD51="","","●")</f>
        <v/>
      </c>
      <c r="N38" s="33" t="str">
        <f>IF(Sheet1!AE51="","","▲")</f>
        <v/>
      </c>
      <c r="O38" s="33" t="str">
        <f>IF(Sheet1!AF51="","","★")</f>
        <v/>
      </c>
      <c r="P38" s="33" t="str">
        <f>IF(Sheet1!AG51="","","▼")</f>
        <v/>
      </c>
    </row>
    <row r="39" spans="1:16" s="33" customFormat="1" x14ac:dyDescent="0.2">
      <c r="A39" s="33" t="str">
        <f t="shared" si="0"/>
        <v/>
      </c>
      <c r="B39" s="33" t="str">
        <f>ASC(IF(Sheet1!C52="","",IF(LEN(Sheet1!C52)+LEN(Sheet1!D52)=2,Sheet1!C52&amp;"      "&amp;Sheet1!D52&amp;"("&amp;Sheet1!I52&amp;")",IF(LEN(Sheet1!C52)+LEN(Sheet1!D52)=3,Sheet1!C52&amp;"    "&amp;Sheet1!D52&amp;"("&amp;Sheet1!I52&amp;")",IF(LEN(Sheet1!C52)+LEN(Sheet1!D52)=4,Sheet1!C52&amp;"  "&amp;Sheet1!D52&amp;"("&amp;Sheet1!I52&amp;")",IF(LEN(Sheet1!C52)+LEN(Sheet1!D52)&gt;=5,Sheet1!C52&amp;Sheet1!D52&amp;"("&amp;Sheet1!I52&amp;")",""))))))</f>
        <v/>
      </c>
      <c r="C39" s="33" t="str">
        <f>ASC(IF(Sheet1!E52="","",Sheet1!E52&amp;" "&amp;Sheet1!F52))</f>
        <v/>
      </c>
      <c r="D39" s="33" t="str">
        <f>ASC(IF(Sheet1!G52="","",UPPER(Sheet1!G52)&amp;" "&amp;PROPER(Sheet1!H52)&amp;"("&amp;Sheet1!I52&amp;")"))</f>
        <v/>
      </c>
      <c r="E39" s="33" t="str">
        <f>IF(Sheet1!J52="","",IF(Sheet1!J52="女",2,1))</f>
        <v/>
      </c>
      <c r="F39" s="33" t="str">
        <f>IF(Sheet1!K52="","",VLOOKUP(Sheet1!K52,Sheet2!$F$2:$G$50,2,FALSE))</f>
        <v/>
      </c>
      <c r="G39" s="33" t="str">
        <f>IF(Sheet1!L52="","",(Sheet1!L52))</f>
        <v/>
      </c>
      <c r="H39" s="33" t="str">
        <f>IF(B39="","",VALUE(LEFT(Sheet1!E$4,6)))</f>
        <v/>
      </c>
      <c r="I39" s="33" t="str">
        <f>IF(Sheet1!B52="","",VALUE(Sheet1!B52))</f>
        <v/>
      </c>
      <c r="J39" s="33" t="str">
        <f>IF(Sheet1!M52="","",IF(VLOOKUP(Sheet1!M52,Sheet2!$A$2:$C$44,3,FALSE)&gt;=71,VLOOKUP(Sheet1!M52,Sheet2!$A$2:$C$44,2,FALSE)&amp;TEXT(Sheet1!O52,"00")&amp;TEXT(Sheet1!P52,"00"),VLOOKUP(Sheet1!M52,Sheet2!$A$2:$C$44,2,FALSE)&amp;TEXT(Sheet1!N52,"00")&amp;TEXT(Sheet1!O52,"00")&amp;IF(Sheet1!Q52="手",TEXT(Sheet1!P52,"0"),TEXT(Sheet1!P52,"00"))))</f>
        <v/>
      </c>
      <c r="K39" s="33" t="str">
        <f>IF(Sheet1!R52="","",IF(VLOOKUP(Sheet1!R52,Sheet2!$A$2:$C$44,3,FALSE)&gt;=71,VLOOKUP(Sheet1!R52,Sheet2!$A$2:$C$44,2,FALSE)&amp;TEXT(Sheet1!T52,"00")&amp;TEXT(Sheet1!U52,"00"),VLOOKUP(Sheet1!R52,Sheet2!$A$2:$C$44,2,FALSE)&amp;TEXT(Sheet1!S52,"00")&amp;TEXT(Sheet1!T52,"00")&amp;IF(Sheet1!V52="手",TEXT(Sheet1!U52,"0"),TEXT(Sheet1!U52,"00"))))</f>
        <v/>
      </c>
      <c r="L39" s="33" t="str">
        <f>IF(Sheet1!W52="","",IF(VLOOKUP(Sheet1!W52,Sheet2!$A$2:$C$44,3,FALSE)&gt;=71,VLOOKUP(Sheet1!W52,Sheet2!$A$2:$C$44,2,FALSE)&amp;TEXT(Sheet1!Y52,"00")&amp;TEXT(Sheet1!Z52,"00"),VLOOKUP(Sheet1!W52,Sheet2!$A$2:$C$44,2,FALSE)&amp;TEXT(Sheet1!X52,"00")&amp;TEXT(Sheet1!Y52,"00")&amp;IF(Sheet1!AA52="手",TEXT(Sheet1!Z52,"0"),TEXT(Sheet1!Z52,"00"))))</f>
        <v/>
      </c>
      <c r="M39" s="33" t="str">
        <f>IF(Sheet1!AD52="","","●")</f>
        <v/>
      </c>
      <c r="N39" s="33" t="str">
        <f>IF(Sheet1!AE52="","","▲")</f>
        <v/>
      </c>
      <c r="O39" s="33" t="str">
        <f>IF(Sheet1!AF52="","","★")</f>
        <v/>
      </c>
      <c r="P39" s="33" t="str">
        <f>IF(Sheet1!AG52="","","▼")</f>
        <v/>
      </c>
    </row>
    <row r="40" spans="1:16" s="33" customFormat="1" x14ac:dyDescent="0.2">
      <c r="A40" s="33" t="str">
        <f t="shared" si="0"/>
        <v/>
      </c>
      <c r="B40" s="33" t="str">
        <f>ASC(IF(Sheet1!C53="","",IF(LEN(Sheet1!C53)+LEN(Sheet1!D53)=2,Sheet1!C53&amp;"      "&amp;Sheet1!D53&amp;"("&amp;Sheet1!I53&amp;")",IF(LEN(Sheet1!C53)+LEN(Sheet1!D53)=3,Sheet1!C53&amp;"    "&amp;Sheet1!D53&amp;"("&amp;Sheet1!I53&amp;")",IF(LEN(Sheet1!C53)+LEN(Sheet1!D53)=4,Sheet1!C53&amp;"  "&amp;Sheet1!D53&amp;"("&amp;Sheet1!I53&amp;")",IF(LEN(Sheet1!C53)+LEN(Sheet1!D53)&gt;=5,Sheet1!C53&amp;Sheet1!D53&amp;"("&amp;Sheet1!I53&amp;")",""))))))</f>
        <v/>
      </c>
      <c r="C40" s="33" t="str">
        <f>ASC(IF(Sheet1!E53="","",Sheet1!E53&amp;" "&amp;Sheet1!F53))</f>
        <v/>
      </c>
      <c r="D40" s="33" t="str">
        <f>ASC(IF(Sheet1!G53="","",UPPER(Sheet1!G53)&amp;" "&amp;PROPER(Sheet1!H53)&amp;"("&amp;Sheet1!I53&amp;")"))</f>
        <v/>
      </c>
      <c r="E40" s="33" t="str">
        <f>IF(Sheet1!J53="","",IF(Sheet1!J53="女",2,1))</f>
        <v/>
      </c>
      <c r="F40" s="33" t="str">
        <f>IF(Sheet1!K53="","",VLOOKUP(Sheet1!K53,Sheet2!$F$2:$G$50,2,FALSE))</f>
        <v/>
      </c>
      <c r="G40" s="33" t="str">
        <f>IF(Sheet1!L53="","",(Sheet1!L53))</f>
        <v/>
      </c>
      <c r="H40" s="33" t="str">
        <f>IF(B40="","",VALUE(LEFT(Sheet1!E$4,6)))</f>
        <v/>
      </c>
      <c r="I40" s="33" t="str">
        <f>IF(Sheet1!B53="","",VALUE(Sheet1!B53))</f>
        <v/>
      </c>
      <c r="J40" s="33" t="str">
        <f>IF(Sheet1!M53="","",IF(VLOOKUP(Sheet1!M53,Sheet2!$A$2:$C$44,3,FALSE)&gt;=71,VLOOKUP(Sheet1!M53,Sheet2!$A$2:$C$44,2,FALSE)&amp;TEXT(Sheet1!O53,"00")&amp;TEXT(Sheet1!P53,"00"),VLOOKUP(Sheet1!M53,Sheet2!$A$2:$C$44,2,FALSE)&amp;TEXT(Sheet1!N53,"00")&amp;TEXT(Sheet1!O53,"00")&amp;IF(Sheet1!Q53="手",TEXT(Sheet1!P53,"0"),TEXT(Sheet1!P53,"00"))))</f>
        <v/>
      </c>
      <c r="K40" s="33" t="str">
        <f>IF(Sheet1!R53="","",IF(VLOOKUP(Sheet1!R53,Sheet2!$A$2:$C$44,3,FALSE)&gt;=71,VLOOKUP(Sheet1!R53,Sheet2!$A$2:$C$44,2,FALSE)&amp;TEXT(Sheet1!T53,"00")&amp;TEXT(Sheet1!U53,"00"),VLOOKUP(Sheet1!R53,Sheet2!$A$2:$C$44,2,FALSE)&amp;TEXT(Sheet1!S53,"00")&amp;TEXT(Sheet1!T53,"00")&amp;IF(Sheet1!V53="手",TEXT(Sheet1!U53,"0"),TEXT(Sheet1!U53,"00"))))</f>
        <v/>
      </c>
      <c r="L40" s="33" t="str">
        <f>IF(Sheet1!W53="","",IF(VLOOKUP(Sheet1!W53,Sheet2!$A$2:$C$44,3,FALSE)&gt;=71,VLOOKUP(Sheet1!W53,Sheet2!$A$2:$C$44,2,FALSE)&amp;TEXT(Sheet1!Y53,"00")&amp;TEXT(Sheet1!Z53,"00"),VLOOKUP(Sheet1!W53,Sheet2!$A$2:$C$44,2,FALSE)&amp;TEXT(Sheet1!X53,"00")&amp;TEXT(Sheet1!Y53,"00")&amp;IF(Sheet1!AA53="手",TEXT(Sheet1!Z53,"0"),TEXT(Sheet1!Z53,"00"))))</f>
        <v/>
      </c>
      <c r="M40" s="33" t="str">
        <f>IF(Sheet1!AD53="","","●")</f>
        <v/>
      </c>
      <c r="N40" s="33" t="str">
        <f>IF(Sheet1!AE53="","","▲")</f>
        <v/>
      </c>
      <c r="O40" s="33" t="str">
        <f>IF(Sheet1!AF53="","","★")</f>
        <v/>
      </c>
      <c r="P40" s="33" t="str">
        <f>IF(Sheet1!AG53="","","▼")</f>
        <v/>
      </c>
    </row>
    <row r="41" spans="1:16" s="33" customFormat="1" x14ac:dyDescent="0.2">
      <c r="A41" s="33" t="str">
        <f t="shared" si="0"/>
        <v/>
      </c>
      <c r="B41" s="33" t="str">
        <f>ASC(IF(Sheet1!C54="","",IF(LEN(Sheet1!C54)+LEN(Sheet1!D54)=2,Sheet1!C54&amp;"      "&amp;Sheet1!D54&amp;"("&amp;Sheet1!I54&amp;")",IF(LEN(Sheet1!C54)+LEN(Sheet1!D54)=3,Sheet1!C54&amp;"    "&amp;Sheet1!D54&amp;"("&amp;Sheet1!I54&amp;")",IF(LEN(Sheet1!C54)+LEN(Sheet1!D54)=4,Sheet1!C54&amp;"  "&amp;Sheet1!D54&amp;"("&amp;Sheet1!I54&amp;")",IF(LEN(Sheet1!C54)+LEN(Sheet1!D54)&gt;=5,Sheet1!C54&amp;Sheet1!D54&amp;"("&amp;Sheet1!I54&amp;")",""))))))</f>
        <v/>
      </c>
      <c r="C41" s="33" t="str">
        <f>ASC(IF(Sheet1!E54="","",Sheet1!E54&amp;" "&amp;Sheet1!F54))</f>
        <v/>
      </c>
      <c r="D41" s="33" t="str">
        <f>ASC(IF(Sheet1!G54="","",UPPER(Sheet1!G54)&amp;" "&amp;PROPER(Sheet1!H54)&amp;"("&amp;Sheet1!I54&amp;")"))</f>
        <v/>
      </c>
      <c r="E41" s="33" t="str">
        <f>IF(Sheet1!J54="","",IF(Sheet1!J54="女",2,1))</f>
        <v/>
      </c>
      <c r="F41" s="33" t="str">
        <f>IF(Sheet1!K54="","",VLOOKUP(Sheet1!K54,Sheet2!$F$2:$G$50,2,FALSE))</f>
        <v/>
      </c>
      <c r="G41" s="33" t="str">
        <f>IF(Sheet1!L54="","",(Sheet1!L54))</f>
        <v/>
      </c>
      <c r="H41" s="33" t="str">
        <f>IF(B41="","",VALUE(LEFT(Sheet1!E$4,6)))</f>
        <v/>
      </c>
      <c r="I41" s="33" t="str">
        <f>IF(Sheet1!B54="","",VALUE(Sheet1!B54))</f>
        <v/>
      </c>
      <c r="J41" s="33" t="str">
        <f>IF(Sheet1!M54="","",IF(VLOOKUP(Sheet1!M54,Sheet2!$A$2:$C$44,3,FALSE)&gt;=71,VLOOKUP(Sheet1!M54,Sheet2!$A$2:$C$44,2,FALSE)&amp;TEXT(Sheet1!O54,"00")&amp;TEXT(Sheet1!P54,"00"),VLOOKUP(Sheet1!M54,Sheet2!$A$2:$C$44,2,FALSE)&amp;TEXT(Sheet1!N54,"00")&amp;TEXT(Sheet1!O54,"00")&amp;IF(Sheet1!Q54="手",TEXT(Sheet1!P54,"0"),TEXT(Sheet1!P54,"00"))))</f>
        <v/>
      </c>
      <c r="K41" s="33" t="str">
        <f>IF(Sheet1!R54="","",IF(VLOOKUP(Sheet1!R54,Sheet2!$A$2:$C$44,3,FALSE)&gt;=71,VLOOKUP(Sheet1!R54,Sheet2!$A$2:$C$44,2,FALSE)&amp;TEXT(Sheet1!T54,"00")&amp;TEXT(Sheet1!U54,"00"),VLOOKUP(Sheet1!R54,Sheet2!$A$2:$C$44,2,FALSE)&amp;TEXT(Sheet1!S54,"00")&amp;TEXT(Sheet1!T54,"00")&amp;IF(Sheet1!V54="手",TEXT(Sheet1!U54,"0"),TEXT(Sheet1!U54,"00"))))</f>
        <v/>
      </c>
      <c r="L41" s="33" t="str">
        <f>IF(Sheet1!W54="","",IF(VLOOKUP(Sheet1!W54,Sheet2!$A$2:$C$44,3,FALSE)&gt;=71,VLOOKUP(Sheet1!W54,Sheet2!$A$2:$C$44,2,FALSE)&amp;TEXT(Sheet1!Y54,"00")&amp;TEXT(Sheet1!Z54,"00"),VLOOKUP(Sheet1!W54,Sheet2!$A$2:$C$44,2,FALSE)&amp;TEXT(Sheet1!X54,"00")&amp;TEXT(Sheet1!Y54,"00")&amp;IF(Sheet1!AA54="手",TEXT(Sheet1!Z54,"0"),TEXT(Sheet1!Z54,"00"))))</f>
        <v/>
      </c>
      <c r="M41" s="33" t="str">
        <f>IF(Sheet1!AD54="","","●")</f>
        <v/>
      </c>
      <c r="N41" s="33" t="str">
        <f>IF(Sheet1!AE54="","","▲")</f>
        <v/>
      </c>
      <c r="O41" s="33" t="str">
        <f>IF(Sheet1!AF54="","","★")</f>
        <v/>
      </c>
      <c r="P41" s="33" t="str">
        <f>IF(Sheet1!AG54="","","▼")</f>
        <v/>
      </c>
    </row>
    <row r="42" spans="1:16" s="33" customFormat="1" x14ac:dyDescent="0.2">
      <c r="A42" s="33" t="str">
        <f t="shared" si="0"/>
        <v/>
      </c>
      <c r="B42" s="33" t="str">
        <f>ASC(IF(Sheet1!C55="","",IF(LEN(Sheet1!C55)+LEN(Sheet1!D55)=2,Sheet1!C55&amp;"      "&amp;Sheet1!D55&amp;"("&amp;Sheet1!I55&amp;")",IF(LEN(Sheet1!C55)+LEN(Sheet1!D55)=3,Sheet1!C55&amp;"    "&amp;Sheet1!D55&amp;"("&amp;Sheet1!I55&amp;")",IF(LEN(Sheet1!C55)+LEN(Sheet1!D55)=4,Sheet1!C55&amp;"  "&amp;Sheet1!D55&amp;"("&amp;Sheet1!I55&amp;")",IF(LEN(Sheet1!C55)+LEN(Sheet1!D55)&gt;=5,Sheet1!C55&amp;Sheet1!D55&amp;"("&amp;Sheet1!I55&amp;")",""))))))</f>
        <v/>
      </c>
      <c r="C42" s="33" t="str">
        <f>ASC(IF(Sheet1!E55="","",Sheet1!E55&amp;" "&amp;Sheet1!F55))</f>
        <v/>
      </c>
      <c r="D42" s="33" t="str">
        <f>ASC(IF(Sheet1!G55="","",UPPER(Sheet1!G55)&amp;" "&amp;PROPER(Sheet1!H55)&amp;"("&amp;Sheet1!I55&amp;")"))</f>
        <v/>
      </c>
      <c r="E42" s="33" t="str">
        <f>IF(Sheet1!J55="","",IF(Sheet1!J55="女",2,1))</f>
        <v/>
      </c>
      <c r="F42" s="33" t="str">
        <f>IF(Sheet1!K55="","",VLOOKUP(Sheet1!K55,Sheet2!$F$2:$G$50,2,FALSE))</f>
        <v/>
      </c>
      <c r="G42" s="33" t="str">
        <f>IF(Sheet1!L55="","",(Sheet1!L55))</f>
        <v/>
      </c>
      <c r="H42" s="33" t="str">
        <f>IF(B42="","",VALUE(LEFT(Sheet1!E$4,6)))</f>
        <v/>
      </c>
      <c r="I42" s="33" t="str">
        <f>IF(Sheet1!B55="","",VALUE(Sheet1!B55))</f>
        <v/>
      </c>
      <c r="J42" s="33" t="str">
        <f>IF(Sheet1!M55="","",IF(VLOOKUP(Sheet1!M55,Sheet2!$A$2:$C$44,3,FALSE)&gt;=71,VLOOKUP(Sheet1!M55,Sheet2!$A$2:$C$44,2,FALSE)&amp;TEXT(Sheet1!O55,"00")&amp;TEXT(Sheet1!P55,"00"),VLOOKUP(Sheet1!M55,Sheet2!$A$2:$C$44,2,FALSE)&amp;TEXT(Sheet1!N55,"00")&amp;TEXT(Sheet1!O55,"00")&amp;IF(Sheet1!Q55="手",TEXT(Sheet1!P55,"0"),TEXT(Sheet1!P55,"00"))))</f>
        <v/>
      </c>
      <c r="K42" s="33" t="str">
        <f>IF(Sheet1!R55="","",IF(VLOOKUP(Sheet1!R55,Sheet2!$A$2:$C$44,3,FALSE)&gt;=71,VLOOKUP(Sheet1!R55,Sheet2!$A$2:$C$44,2,FALSE)&amp;TEXT(Sheet1!T55,"00")&amp;TEXT(Sheet1!U55,"00"),VLOOKUP(Sheet1!R55,Sheet2!$A$2:$C$44,2,FALSE)&amp;TEXT(Sheet1!S55,"00")&amp;TEXT(Sheet1!T55,"00")&amp;IF(Sheet1!V55="手",TEXT(Sheet1!U55,"0"),TEXT(Sheet1!U55,"00"))))</f>
        <v/>
      </c>
      <c r="L42" s="33" t="str">
        <f>IF(Sheet1!W55="","",IF(VLOOKUP(Sheet1!W55,Sheet2!$A$2:$C$44,3,FALSE)&gt;=71,VLOOKUP(Sheet1!W55,Sheet2!$A$2:$C$44,2,FALSE)&amp;TEXT(Sheet1!Y55,"00")&amp;TEXT(Sheet1!Z55,"00"),VLOOKUP(Sheet1!W55,Sheet2!$A$2:$C$44,2,FALSE)&amp;TEXT(Sheet1!X55,"00")&amp;TEXT(Sheet1!Y55,"00")&amp;IF(Sheet1!AA55="手",TEXT(Sheet1!Z55,"0"),TEXT(Sheet1!Z55,"00"))))</f>
        <v/>
      </c>
      <c r="M42" s="33" t="str">
        <f>IF(Sheet1!AD55="","","●")</f>
        <v/>
      </c>
      <c r="N42" s="33" t="str">
        <f>IF(Sheet1!AE55="","","▲")</f>
        <v/>
      </c>
      <c r="O42" s="33" t="str">
        <f>IF(Sheet1!AF55="","","★")</f>
        <v/>
      </c>
      <c r="P42" s="33" t="str">
        <f>IF(Sheet1!AG55="","","▼")</f>
        <v/>
      </c>
    </row>
    <row r="43" spans="1:16" s="33" customFormat="1" x14ac:dyDescent="0.2">
      <c r="A43" s="33" t="str">
        <f t="shared" si="0"/>
        <v/>
      </c>
      <c r="B43" s="33" t="str">
        <f>ASC(IF(Sheet1!C56="","",IF(LEN(Sheet1!C56)+LEN(Sheet1!D56)=2,Sheet1!C56&amp;"      "&amp;Sheet1!D56&amp;"("&amp;Sheet1!I56&amp;")",IF(LEN(Sheet1!C56)+LEN(Sheet1!D56)=3,Sheet1!C56&amp;"    "&amp;Sheet1!D56&amp;"("&amp;Sheet1!I56&amp;")",IF(LEN(Sheet1!C56)+LEN(Sheet1!D56)=4,Sheet1!C56&amp;"  "&amp;Sheet1!D56&amp;"("&amp;Sheet1!I56&amp;")",IF(LEN(Sheet1!C56)+LEN(Sheet1!D56)&gt;=5,Sheet1!C56&amp;Sheet1!D56&amp;"("&amp;Sheet1!I56&amp;")",""))))))</f>
        <v/>
      </c>
      <c r="C43" s="33" t="str">
        <f>ASC(IF(Sheet1!E56="","",Sheet1!E56&amp;" "&amp;Sheet1!F56))</f>
        <v/>
      </c>
      <c r="D43" s="33" t="str">
        <f>ASC(IF(Sheet1!G56="","",UPPER(Sheet1!G56)&amp;" "&amp;PROPER(Sheet1!H56)&amp;"("&amp;Sheet1!I56&amp;")"))</f>
        <v/>
      </c>
      <c r="E43" s="33" t="str">
        <f>IF(Sheet1!J56="","",IF(Sheet1!J56="女",2,1))</f>
        <v/>
      </c>
      <c r="F43" s="33" t="str">
        <f>IF(Sheet1!K56="","",VLOOKUP(Sheet1!K56,Sheet2!$F$2:$G$50,2,FALSE))</f>
        <v/>
      </c>
      <c r="G43" s="33" t="str">
        <f>IF(Sheet1!L56="","",(Sheet1!L56))</f>
        <v/>
      </c>
      <c r="H43" s="33" t="str">
        <f>IF(B43="","",VALUE(LEFT(Sheet1!E$4,6)))</f>
        <v/>
      </c>
      <c r="I43" s="33" t="str">
        <f>IF(Sheet1!B56="","",VALUE(Sheet1!B56))</f>
        <v/>
      </c>
      <c r="J43" s="33" t="str">
        <f>IF(Sheet1!M56="","",IF(VLOOKUP(Sheet1!M56,Sheet2!$A$2:$C$44,3,FALSE)&gt;=71,VLOOKUP(Sheet1!M56,Sheet2!$A$2:$C$44,2,FALSE)&amp;TEXT(Sheet1!O56,"00")&amp;TEXT(Sheet1!P56,"00"),VLOOKUP(Sheet1!M56,Sheet2!$A$2:$C$44,2,FALSE)&amp;TEXT(Sheet1!N56,"00")&amp;TEXT(Sheet1!O56,"00")&amp;IF(Sheet1!Q56="手",TEXT(Sheet1!P56,"0"),TEXT(Sheet1!P56,"00"))))</f>
        <v/>
      </c>
      <c r="K43" s="33" t="str">
        <f>IF(Sheet1!R56="","",IF(VLOOKUP(Sheet1!R56,Sheet2!$A$2:$C$44,3,FALSE)&gt;=71,VLOOKUP(Sheet1!R56,Sheet2!$A$2:$C$44,2,FALSE)&amp;TEXT(Sheet1!T56,"00")&amp;TEXT(Sheet1!U56,"00"),VLOOKUP(Sheet1!R56,Sheet2!$A$2:$C$44,2,FALSE)&amp;TEXT(Sheet1!S56,"00")&amp;TEXT(Sheet1!T56,"00")&amp;IF(Sheet1!V56="手",TEXT(Sheet1!U56,"0"),TEXT(Sheet1!U56,"00"))))</f>
        <v/>
      </c>
      <c r="L43" s="33" t="str">
        <f>IF(Sheet1!W56="","",IF(VLOOKUP(Sheet1!W56,Sheet2!$A$2:$C$44,3,FALSE)&gt;=71,VLOOKUP(Sheet1!W56,Sheet2!$A$2:$C$44,2,FALSE)&amp;TEXT(Sheet1!Y56,"00")&amp;TEXT(Sheet1!Z56,"00"),VLOOKUP(Sheet1!W56,Sheet2!$A$2:$C$44,2,FALSE)&amp;TEXT(Sheet1!X56,"00")&amp;TEXT(Sheet1!Y56,"00")&amp;IF(Sheet1!AA56="手",TEXT(Sheet1!Z56,"0"),TEXT(Sheet1!Z56,"00"))))</f>
        <v/>
      </c>
      <c r="M43" s="33" t="str">
        <f>IF(Sheet1!AD56="","","●")</f>
        <v/>
      </c>
      <c r="N43" s="33" t="str">
        <f>IF(Sheet1!AE56="","","▲")</f>
        <v/>
      </c>
      <c r="O43" s="33" t="str">
        <f>IF(Sheet1!AF56="","","★")</f>
        <v/>
      </c>
      <c r="P43" s="33" t="str">
        <f>IF(Sheet1!AG56="","","▼")</f>
        <v/>
      </c>
    </row>
    <row r="44" spans="1:16" s="33" customFormat="1" x14ac:dyDescent="0.2">
      <c r="A44" s="33" t="str">
        <f t="shared" si="0"/>
        <v/>
      </c>
      <c r="B44" s="33" t="str">
        <f>ASC(IF(Sheet1!C57="","",IF(LEN(Sheet1!C57)+LEN(Sheet1!D57)=2,Sheet1!C57&amp;"      "&amp;Sheet1!D57&amp;"("&amp;Sheet1!I57&amp;")",IF(LEN(Sheet1!C57)+LEN(Sheet1!D57)=3,Sheet1!C57&amp;"    "&amp;Sheet1!D57&amp;"("&amp;Sheet1!I57&amp;")",IF(LEN(Sheet1!C57)+LEN(Sheet1!D57)=4,Sheet1!C57&amp;"  "&amp;Sheet1!D57&amp;"("&amp;Sheet1!I57&amp;")",IF(LEN(Sheet1!C57)+LEN(Sheet1!D57)&gt;=5,Sheet1!C57&amp;Sheet1!D57&amp;"("&amp;Sheet1!I57&amp;")",""))))))</f>
        <v/>
      </c>
      <c r="C44" s="33" t="str">
        <f>ASC(IF(Sheet1!E57="","",Sheet1!E57&amp;" "&amp;Sheet1!F57))</f>
        <v/>
      </c>
      <c r="D44" s="33" t="str">
        <f>ASC(IF(Sheet1!G57="","",UPPER(Sheet1!G57)&amp;" "&amp;PROPER(Sheet1!H57)&amp;"("&amp;Sheet1!I57&amp;")"))</f>
        <v/>
      </c>
      <c r="E44" s="33" t="str">
        <f>IF(Sheet1!J57="","",IF(Sheet1!J57="女",2,1))</f>
        <v/>
      </c>
      <c r="F44" s="33" t="str">
        <f>IF(Sheet1!K57="","",VLOOKUP(Sheet1!K57,Sheet2!$F$2:$G$50,2,FALSE))</f>
        <v/>
      </c>
      <c r="G44" s="33" t="str">
        <f>IF(Sheet1!L57="","",(Sheet1!L57))</f>
        <v/>
      </c>
      <c r="H44" s="33" t="str">
        <f>IF(B44="","",VALUE(LEFT(Sheet1!E$4,6)))</f>
        <v/>
      </c>
      <c r="I44" s="33" t="str">
        <f>IF(Sheet1!B57="","",VALUE(Sheet1!B57))</f>
        <v/>
      </c>
      <c r="J44" s="33" t="str">
        <f>IF(Sheet1!M57="","",IF(VLOOKUP(Sheet1!M57,Sheet2!$A$2:$C$44,3,FALSE)&gt;=71,VLOOKUP(Sheet1!M57,Sheet2!$A$2:$C$44,2,FALSE)&amp;TEXT(Sheet1!O57,"00")&amp;TEXT(Sheet1!P57,"00"),VLOOKUP(Sheet1!M57,Sheet2!$A$2:$C$44,2,FALSE)&amp;TEXT(Sheet1!N57,"00")&amp;TEXT(Sheet1!O57,"00")&amp;IF(Sheet1!Q57="手",TEXT(Sheet1!P57,"0"),TEXT(Sheet1!P57,"00"))))</f>
        <v/>
      </c>
      <c r="K44" s="33" t="str">
        <f>IF(Sheet1!R57="","",IF(VLOOKUP(Sheet1!R57,Sheet2!$A$2:$C$44,3,FALSE)&gt;=71,VLOOKUP(Sheet1!R57,Sheet2!$A$2:$C$44,2,FALSE)&amp;TEXT(Sheet1!T57,"00")&amp;TEXT(Sheet1!U57,"00"),VLOOKUP(Sheet1!R57,Sheet2!$A$2:$C$44,2,FALSE)&amp;TEXT(Sheet1!S57,"00")&amp;TEXT(Sheet1!T57,"00")&amp;IF(Sheet1!V57="手",TEXT(Sheet1!U57,"0"),TEXT(Sheet1!U57,"00"))))</f>
        <v/>
      </c>
      <c r="L44" s="33" t="str">
        <f>IF(Sheet1!W57="","",IF(VLOOKUP(Sheet1!W57,Sheet2!$A$2:$C$44,3,FALSE)&gt;=71,VLOOKUP(Sheet1!W57,Sheet2!$A$2:$C$44,2,FALSE)&amp;TEXT(Sheet1!Y57,"00")&amp;TEXT(Sheet1!Z57,"00"),VLOOKUP(Sheet1!W57,Sheet2!$A$2:$C$44,2,FALSE)&amp;TEXT(Sheet1!X57,"00")&amp;TEXT(Sheet1!Y57,"00")&amp;IF(Sheet1!AA57="手",TEXT(Sheet1!Z57,"0"),TEXT(Sheet1!Z57,"00"))))</f>
        <v/>
      </c>
      <c r="M44" s="33" t="str">
        <f>IF(Sheet1!AD57="","","●")</f>
        <v/>
      </c>
      <c r="N44" s="33" t="str">
        <f>IF(Sheet1!AE57="","","▲")</f>
        <v/>
      </c>
      <c r="O44" s="33" t="str">
        <f>IF(Sheet1!AF57="","","★")</f>
        <v/>
      </c>
      <c r="P44" s="33" t="str">
        <f>IF(Sheet1!AG57="","","▼")</f>
        <v/>
      </c>
    </row>
    <row r="45" spans="1:16" s="33" customFormat="1" x14ac:dyDescent="0.2">
      <c r="A45" s="33" t="str">
        <f t="shared" si="0"/>
        <v/>
      </c>
      <c r="B45" s="33" t="str">
        <f>ASC(IF(Sheet1!C58="","",IF(LEN(Sheet1!C58)+LEN(Sheet1!D58)=2,Sheet1!C58&amp;"      "&amp;Sheet1!D58&amp;"("&amp;Sheet1!I58&amp;")",IF(LEN(Sheet1!C58)+LEN(Sheet1!D58)=3,Sheet1!C58&amp;"    "&amp;Sheet1!D58&amp;"("&amp;Sheet1!I58&amp;")",IF(LEN(Sheet1!C58)+LEN(Sheet1!D58)=4,Sheet1!C58&amp;"  "&amp;Sheet1!D58&amp;"("&amp;Sheet1!I58&amp;")",IF(LEN(Sheet1!C58)+LEN(Sheet1!D58)&gt;=5,Sheet1!C58&amp;Sheet1!D58&amp;"("&amp;Sheet1!I58&amp;")",""))))))</f>
        <v/>
      </c>
      <c r="C45" s="33" t="str">
        <f>ASC(IF(Sheet1!E58="","",Sheet1!E58&amp;" "&amp;Sheet1!F58))</f>
        <v/>
      </c>
      <c r="D45" s="33" t="str">
        <f>ASC(IF(Sheet1!G58="","",UPPER(Sheet1!G58)&amp;" "&amp;PROPER(Sheet1!H58)&amp;"("&amp;Sheet1!I58&amp;")"))</f>
        <v/>
      </c>
      <c r="E45" s="33" t="str">
        <f>IF(Sheet1!J58="","",IF(Sheet1!J58="女",2,1))</f>
        <v/>
      </c>
      <c r="F45" s="33" t="str">
        <f>IF(Sheet1!K58="","",VLOOKUP(Sheet1!K58,Sheet2!$F$2:$G$50,2,FALSE))</f>
        <v/>
      </c>
      <c r="G45" s="33" t="str">
        <f>IF(Sheet1!L58="","",(Sheet1!L58))</f>
        <v/>
      </c>
      <c r="H45" s="33" t="str">
        <f>IF(B45="","",VALUE(LEFT(Sheet1!E$4,6)))</f>
        <v/>
      </c>
      <c r="I45" s="33" t="str">
        <f>IF(Sheet1!B58="","",VALUE(Sheet1!B58))</f>
        <v/>
      </c>
      <c r="J45" s="33" t="str">
        <f>IF(Sheet1!M58="","",IF(VLOOKUP(Sheet1!M58,Sheet2!$A$2:$C$44,3,FALSE)&gt;=71,VLOOKUP(Sheet1!M58,Sheet2!$A$2:$C$44,2,FALSE)&amp;TEXT(Sheet1!O58,"00")&amp;TEXT(Sheet1!P58,"00"),VLOOKUP(Sheet1!M58,Sheet2!$A$2:$C$44,2,FALSE)&amp;TEXT(Sheet1!N58,"00")&amp;TEXT(Sheet1!O58,"00")&amp;IF(Sheet1!Q58="手",TEXT(Sheet1!P58,"0"),TEXT(Sheet1!P58,"00"))))</f>
        <v/>
      </c>
      <c r="K45" s="33" t="str">
        <f>IF(Sheet1!R58="","",IF(VLOOKUP(Sheet1!R58,Sheet2!$A$2:$C$44,3,FALSE)&gt;=71,VLOOKUP(Sheet1!R58,Sheet2!$A$2:$C$44,2,FALSE)&amp;TEXT(Sheet1!T58,"00")&amp;TEXT(Sheet1!U58,"00"),VLOOKUP(Sheet1!R58,Sheet2!$A$2:$C$44,2,FALSE)&amp;TEXT(Sheet1!S58,"00")&amp;TEXT(Sheet1!T58,"00")&amp;IF(Sheet1!V58="手",TEXT(Sheet1!U58,"0"),TEXT(Sheet1!U58,"00"))))</f>
        <v/>
      </c>
      <c r="L45" s="33" t="str">
        <f>IF(Sheet1!W58="","",IF(VLOOKUP(Sheet1!W58,Sheet2!$A$2:$C$44,3,FALSE)&gt;=71,VLOOKUP(Sheet1!W58,Sheet2!$A$2:$C$44,2,FALSE)&amp;TEXT(Sheet1!Y58,"00")&amp;TEXT(Sheet1!Z58,"00"),VLOOKUP(Sheet1!W58,Sheet2!$A$2:$C$44,2,FALSE)&amp;TEXT(Sheet1!X58,"00")&amp;TEXT(Sheet1!Y58,"00")&amp;IF(Sheet1!AA58="手",TEXT(Sheet1!Z58,"0"),TEXT(Sheet1!Z58,"00"))))</f>
        <v/>
      </c>
      <c r="M45" s="33" t="str">
        <f>IF(Sheet1!AD58="","","●")</f>
        <v/>
      </c>
      <c r="N45" s="33" t="str">
        <f>IF(Sheet1!AE58="","","▲")</f>
        <v/>
      </c>
      <c r="O45" s="33" t="str">
        <f>IF(Sheet1!AF58="","","★")</f>
        <v/>
      </c>
      <c r="P45" s="33" t="str">
        <f>IF(Sheet1!AG58="","","▼")</f>
        <v/>
      </c>
    </row>
    <row r="46" spans="1:16" s="33" customFormat="1" x14ac:dyDescent="0.2">
      <c r="A46" s="33" t="str">
        <f t="shared" si="0"/>
        <v/>
      </c>
      <c r="B46" s="33" t="str">
        <f>ASC(IF(Sheet1!C59="","",IF(LEN(Sheet1!C59)+LEN(Sheet1!D59)=2,Sheet1!C59&amp;"      "&amp;Sheet1!D59&amp;"("&amp;Sheet1!I59&amp;")",IF(LEN(Sheet1!C59)+LEN(Sheet1!D59)=3,Sheet1!C59&amp;"    "&amp;Sheet1!D59&amp;"("&amp;Sheet1!I59&amp;")",IF(LEN(Sheet1!C59)+LEN(Sheet1!D59)=4,Sheet1!C59&amp;"  "&amp;Sheet1!D59&amp;"("&amp;Sheet1!I59&amp;")",IF(LEN(Sheet1!C59)+LEN(Sheet1!D59)&gt;=5,Sheet1!C59&amp;Sheet1!D59&amp;"("&amp;Sheet1!I59&amp;")",""))))))</f>
        <v/>
      </c>
      <c r="C46" s="33" t="str">
        <f>ASC(IF(Sheet1!E59="","",Sheet1!E59&amp;" "&amp;Sheet1!F59))</f>
        <v/>
      </c>
      <c r="D46" s="33" t="str">
        <f>ASC(IF(Sheet1!G59="","",UPPER(Sheet1!G59)&amp;" "&amp;PROPER(Sheet1!H59)&amp;"("&amp;Sheet1!I59&amp;")"))</f>
        <v/>
      </c>
      <c r="E46" s="33" t="str">
        <f>IF(Sheet1!J59="","",IF(Sheet1!J59="女",2,1))</f>
        <v/>
      </c>
      <c r="F46" s="33" t="str">
        <f>IF(Sheet1!K59="","",VLOOKUP(Sheet1!K59,Sheet2!$F$2:$G$50,2,FALSE))</f>
        <v/>
      </c>
      <c r="G46" s="33" t="str">
        <f>IF(Sheet1!L59="","",(Sheet1!L59))</f>
        <v/>
      </c>
      <c r="H46" s="33" t="str">
        <f>IF(B46="","",VALUE(LEFT(Sheet1!E$4,6)))</f>
        <v/>
      </c>
      <c r="I46" s="33" t="str">
        <f>IF(Sheet1!B59="","",VALUE(Sheet1!B59))</f>
        <v/>
      </c>
      <c r="J46" s="33" t="str">
        <f>IF(Sheet1!M59="","",IF(VLOOKUP(Sheet1!M59,Sheet2!$A$2:$C$44,3,FALSE)&gt;=71,VLOOKUP(Sheet1!M59,Sheet2!$A$2:$C$44,2,FALSE)&amp;TEXT(Sheet1!O59,"00")&amp;TEXT(Sheet1!P59,"00"),VLOOKUP(Sheet1!M59,Sheet2!$A$2:$C$44,2,FALSE)&amp;TEXT(Sheet1!N59,"00")&amp;TEXT(Sheet1!O59,"00")&amp;IF(Sheet1!Q59="手",TEXT(Sheet1!P59,"0"),TEXT(Sheet1!P59,"00"))))</f>
        <v/>
      </c>
      <c r="K46" s="33" t="str">
        <f>IF(Sheet1!R59="","",IF(VLOOKUP(Sheet1!R59,Sheet2!$A$2:$C$44,3,FALSE)&gt;=71,VLOOKUP(Sheet1!R59,Sheet2!$A$2:$C$44,2,FALSE)&amp;TEXT(Sheet1!T59,"00")&amp;TEXT(Sheet1!U59,"00"),VLOOKUP(Sheet1!R59,Sheet2!$A$2:$C$44,2,FALSE)&amp;TEXT(Sheet1!S59,"00")&amp;TEXT(Sheet1!T59,"00")&amp;IF(Sheet1!V59="手",TEXT(Sheet1!U59,"0"),TEXT(Sheet1!U59,"00"))))</f>
        <v/>
      </c>
      <c r="L46" s="33" t="str">
        <f>IF(Sheet1!W59="","",IF(VLOOKUP(Sheet1!W59,Sheet2!$A$2:$C$44,3,FALSE)&gt;=71,VLOOKUP(Sheet1!W59,Sheet2!$A$2:$C$44,2,FALSE)&amp;TEXT(Sheet1!Y59,"00")&amp;TEXT(Sheet1!Z59,"00"),VLOOKUP(Sheet1!W59,Sheet2!$A$2:$C$44,2,FALSE)&amp;TEXT(Sheet1!X59,"00")&amp;TEXT(Sheet1!Y59,"00")&amp;IF(Sheet1!AA59="手",TEXT(Sheet1!Z59,"0"),TEXT(Sheet1!Z59,"00"))))</f>
        <v/>
      </c>
      <c r="M46" s="33" t="str">
        <f>IF(Sheet1!AD59="","","●")</f>
        <v/>
      </c>
      <c r="N46" s="33" t="str">
        <f>IF(Sheet1!AE59="","","▲")</f>
        <v/>
      </c>
      <c r="O46" s="33" t="str">
        <f>IF(Sheet1!AF59="","","★")</f>
        <v/>
      </c>
      <c r="P46" s="33" t="str">
        <f>IF(Sheet1!AG59="","","▼")</f>
        <v/>
      </c>
    </row>
    <row r="47" spans="1:16" s="33" customFormat="1" x14ac:dyDescent="0.2">
      <c r="A47" s="33" t="str">
        <f t="shared" si="0"/>
        <v/>
      </c>
      <c r="B47" s="33" t="str">
        <f>ASC(IF(Sheet1!C60="","",IF(LEN(Sheet1!C60)+LEN(Sheet1!D60)=2,Sheet1!C60&amp;"      "&amp;Sheet1!D60&amp;"("&amp;Sheet1!I60&amp;")",IF(LEN(Sheet1!C60)+LEN(Sheet1!D60)=3,Sheet1!C60&amp;"    "&amp;Sheet1!D60&amp;"("&amp;Sheet1!I60&amp;")",IF(LEN(Sheet1!C60)+LEN(Sheet1!D60)=4,Sheet1!C60&amp;"  "&amp;Sheet1!D60&amp;"("&amp;Sheet1!I60&amp;")",IF(LEN(Sheet1!C60)+LEN(Sheet1!D60)&gt;=5,Sheet1!C60&amp;Sheet1!D60&amp;"("&amp;Sheet1!I60&amp;")",""))))))</f>
        <v/>
      </c>
      <c r="C47" s="33" t="str">
        <f>ASC(IF(Sheet1!E60="","",Sheet1!E60&amp;" "&amp;Sheet1!F60))</f>
        <v/>
      </c>
      <c r="D47" s="33" t="str">
        <f>ASC(IF(Sheet1!G60="","",UPPER(Sheet1!G60)&amp;" "&amp;PROPER(Sheet1!H60)&amp;"("&amp;Sheet1!I60&amp;")"))</f>
        <v/>
      </c>
      <c r="E47" s="33" t="str">
        <f>IF(Sheet1!J60="","",IF(Sheet1!J60="女",2,1))</f>
        <v/>
      </c>
      <c r="F47" s="33" t="str">
        <f>IF(Sheet1!K60="","",VLOOKUP(Sheet1!K60,Sheet2!$F$2:$G$50,2,FALSE))</f>
        <v/>
      </c>
      <c r="G47" s="33" t="str">
        <f>IF(Sheet1!L60="","",(Sheet1!L60))</f>
        <v/>
      </c>
      <c r="H47" s="33" t="str">
        <f>IF(B47="","",VALUE(LEFT(Sheet1!E$4,6)))</f>
        <v/>
      </c>
      <c r="I47" s="33" t="str">
        <f>IF(Sheet1!B60="","",VALUE(Sheet1!B60))</f>
        <v/>
      </c>
      <c r="J47" s="33" t="str">
        <f>IF(Sheet1!M60="","",IF(VLOOKUP(Sheet1!M60,Sheet2!$A$2:$C$44,3,FALSE)&gt;=71,VLOOKUP(Sheet1!M60,Sheet2!$A$2:$C$44,2,FALSE)&amp;TEXT(Sheet1!O60,"00")&amp;TEXT(Sheet1!P60,"00"),VLOOKUP(Sheet1!M60,Sheet2!$A$2:$C$44,2,FALSE)&amp;TEXT(Sheet1!N60,"00")&amp;TEXT(Sheet1!O60,"00")&amp;IF(Sheet1!Q60="手",TEXT(Sheet1!P60,"0"),TEXT(Sheet1!P60,"00"))))</f>
        <v/>
      </c>
      <c r="K47" s="33" t="str">
        <f>IF(Sheet1!R60="","",IF(VLOOKUP(Sheet1!R60,Sheet2!$A$2:$C$44,3,FALSE)&gt;=71,VLOOKUP(Sheet1!R60,Sheet2!$A$2:$C$44,2,FALSE)&amp;TEXT(Sheet1!T60,"00")&amp;TEXT(Sheet1!U60,"00"),VLOOKUP(Sheet1!R60,Sheet2!$A$2:$C$44,2,FALSE)&amp;TEXT(Sheet1!S60,"00")&amp;TEXT(Sheet1!T60,"00")&amp;IF(Sheet1!V60="手",TEXT(Sheet1!U60,"0"),TEXT(Sheet1!U60,"00"))))</f>
        <v/>
      </c>
      <c r="L47" s="33" t="str">
        <f>IF(Sheet1!W60="","",IF(VLOOKUP(Sheet1!W60,Sheet2!$A$2:$C$44,3,FALSE)&gt;=71,VLOOKUP(Sheet1!W60,Sheet2!$A$2:$C$44,2,FALSE)&amp;TEXT(Sheet1!Y60,"00")&amp;TEXT(Sheet1!Z60,"00"),VLOOKUP(Sheet1!W60,Sheet2!$A$2:$C$44,2,FALSE)&amp;TEXT(Sheet1!X60,"00")&amp;TEXT(Sheet1!Y60,"00")&amp;IF(Sheet1!AA60="手",TEXT(Sheet1!Z60,"0"),TEXT(Sheet1!Z60,"00"))))</f>
        <v/>
      </c>
      <c r="M47" s="33" t="str">
        <f>IF(Sheet1!AD60="","","●")</f>
        <v/>
      </c>
      <c r="N47" s="33" t="str">
        <f>IF(Sheet1!AE60="","","▲")</f>
        <v/>
      </c>
      <c r="O47" s="33" t="str">
        <f>IF(Sheet1!AF60="","","★")</f>
        <v/>
      </c>
      <c r="P47" s="33" t="str">
        <f>IF(Sheet1!AG60="","","▼")</f>
        <v/>
      </c>
    </row>
    <row r="48" spans="1:16" s="33" customFormat="1" x14ac:dyDescent="0.2">
      <c r="A48" s="33" t="str">
        <f t="shared" si="0"/>
        <v/>
      </c>
      <c r="B48" s="33" t="str">
        <f>ASC(IF(Sheet1!C61="","",IF(LEN(Sheet1!C61)+LEN(Sheet1!D61)=2,Sheet1!C61&amp;"      "&amp;Sheet1!D61&amp;"("&amp;Sheet1!I61&amp;")",IF(LEN(Sheet1!C61)+LEN(Sheet1!D61)=3,Sheet1!C61&amp;"    "&amp;Sheet1!D61&amp;"("&amp;Sheet1!I61&amp;")",IF(LEN(Sheet1!C61)+LEN(Sheet1!D61)=4,Sheet1!C61&amp;"  "&amp;Sheet1!D61&amp;"("&amp;Sheet1!I61&amp;")",IF(LEN(Sheet1!C61)+LEN(Sheet1!D61)&gt;=5,Sheet1!C61&amp;Sheet1!D61&amp;"("&amp;Sheet1!I61&amp;")",""))))))</f>
        <v/>
      </c>
      <c r="C48" s="33" t="str">
        <f>ASC(IF(Sheet1!E61="","",Sheet1!E61&amp;" "&amp;Sheet1!F61))</f>
        <v/>
      </c>
      <c r="D48" s="33" t="str">
        <f>ASC(IF(Sheet1!G61="","",UPPER(Sheet1!G61)&amp;" "&amp;PROPER(Sheet1!H61)&amp;"("&amp;Sheet1!I61&amp;")"))</f>
        <v/>
      </c>
      <c r="E48" s="33" t="str">
        <f>IF(Sheet1!J61="","",IF(Sheet1!J61="女",2,1))</f>
        <v/>
      </c>
      <c r="F48" s="33" t="str">
        <f>IF(Sheet1!K61="","",VLOOKUP(Sheet1!K61,Sheet2!$F$2:$G$50,2,FALSE))</f>
        <v/>
      </c>
      <c r="G48" s="33" t="str">
        <f>IF(Sheet1!L61="","",(Sheet1!L61))</f>
        <v/>
      </c>
      <c r="H48" s="33" t="str">
        <f>IF(B48="","",VALUE(LEFT(Sheet1!E$4,6)))</f>
        <v/>
      </c>
      <c r="I48" s="33" t="str">
        <f>IF(Sheet1!B61="","",VALUE(Sheet1!B61))</f>
        <v/>
      </c>
      <c r="J48" s="33" t="str">
        <f>IF(Sheet1!M61="","",IF(VLOOKUP(Sheet1!M61,Sheet2!$A$2:$C$44,3,FALSE)&gt;=71,VLOOKUP(Sheet1!M61,Sheet2!$A$2:$C$44,2,FALSE)&amp;TEXT(Sheet1!O61,"00")&amp;TEXT(Sheet1!P61,"00"),VLOOKUP(Sheet1!M61,Sheet2!$A$2:$C$44,2,FALSE)&amp;TEXT(Sheet1!N61,"00")&amp;TEXT(Sheet1!O61,"00")&amp;IF(Sheet1!Q61="手",TEXT(Sheet1!P61,"0"),TEXT(Sheet1!P61,"00"))))</f>
        <v/>
      </c>
      <c r="K48" s="33" t="str">
        <f>IF(Sheet1!R61="","",IF(VLOOKUP(Sheet1!R61,Sheet2!$A$2:$C$44,3,FALSE)&gt;=71,VLOOKUP(Sheet1!R61,Sheet2!$A$2:$C$44,2,FALSE)&amp;TEXT(Sheet1!T61,"00")&amp;TEXT(Sheet1!U61,"00"),VLOOKUP(Sheet1!R61,Sheet2!$A$2:$C$44,2,FALSE)&amp;TEXT(Sheet1!S61,"00")&amp;TEXT(Sheet1!T61,"00")&amp;IF(Sheet1!V61="手",TEXT(Sheet1!U61,"0"),TEXT(Sheet1!U61,"00"))))</f>
        <v/>
      </c>
      <c r="L48" s="33" t="str">
        <f>IF(Sheet1!W61="","",IF(VLOOKUP(Sheet1!W61,Sheet2!$A$2:$C$44,3,FALSE)&gt;=71,VLOOKUP(Sheet1!W61,Sheet2!$A$2:$C$44,2,FALSE)&amp;TEXT(Sheet1!Y61,"00")&amp;TEXT(Sheet1!Z61,"00"),VLOOKUP(Sheet1!W61,Sheet2!$A$2:$C$44,2,FALSE)&amp;TEXT(Sheet1!X61,"00")&amp;TEXT(Sheet1!Y61,"00")&amp;IF(Sheet1!AA61="手",TEXT(Sheet1!Z61,"0"),TEXT(Sheet1!Z61,"00"))))</f>
        <v/>
      </c>
      <c r="M48" s="33" t="str">
        <f>IF(Sheet1!AD61="","","●")</f>
        <v/>
      </c>
      <c r="N48" s="33" t="str">
        <f>IF(Sheet1!AE61="","","▲")</f>
        <v/>
      </c>
      <c r="O48" s="33" t="str">
        <f>IF(Sheet1!AF61="","","★")</f>
        <v/>
      </c>
      <c r="P48" s="33" t="str">
        <f>IF(Sheet1!AG61="","","▼")</f>
        <v/>
      </c>
    </row>
    <row r="49" spans="1:16" s="33" customFormat="1" x14ac:dyDescent="0.2">
      <c r="A49" s="33" t="str">
        <f t="shared" si="0"/>
        <v/>
      </c>
      <c r="B49" s="33" t="str">
        <f>ASC(IF(Sheet1!C62="","",IF(LEN(Sheet1!C62)+LEN(Sheet1!D62)=2,Sheet1!C62&amp;"      "&amp;Sheet1!D62&amp;"("&amp;Sheet1!I62&amp;")",IF(LEN(Sheet1!C62)+LEN(Sheet1!D62)=3,Sheet1!C62&amp;"    "&amp;Sheet1!D62&amp;"("&amp;Sheet1!I62&amp;")",IF(LEN(Sheet1!C62)+LEN(Sheet1!D62)=4,Sheet1!C62&amp;"  "&amp;Sheet1!D62&amp;"("&amp;Sheet1!I62&amp;")",IF(LEN(Sheet1!C62)+LEN(Sheet1!D62)&gt;=5,Sheet1!C62&amp;Sheet1!D62&amp;"("&amp;Sheet1!I62&amp;")",""))))))</f>
        <v/>
      </c>
      <c r="C49" s="33" t="str">
        <f>ASC(IF(Sheet1!E62="","",Sheet1!E62&amp;" "&amp;Sheet1!F62))</f>
        <v/>
      </c>
      <c r="D49" s="33" t="str">
        <f>ASC(IF(Sheet1!G62="","",UPPER(Sheet1!G62)&amp;" "&amp;PROPER(Sheet1!H62)&amp;"("&amp;Sheet1!I62&amp;")"))</f>
        <v/>
      </c>
      <c r="E49" s="33" t="str">
        <f>IF(Sheet1!J62="","",IF(Sheet1!J62="女",2,1))</f>
        <v/>
      </c>
      <c r="F49" s="33" t="str">
        <f>IF(Sheet1!K62="","",VLOOKUP(Sheet1!K62,Sheet2!$F$2:$G$50,2,FALSE))</f>
        <v/>
      </c>
      <c r="G49" s="33" t="str">
        <f>IF(Sheet1!L62="","",(Sheet1!L62))</f>
        <v/>
      </c>
      <c r="H49" s="33" t="str">
        <f>IF(B49="","",VALUE(LEFT(Sheet1!E$4,6)))</f>
        <v/>
      </c>
      <c r="I49" s="33" t="str">
        <f>IF(Sheet1!B62="","",VALUE(Sheet1!B62))</f>
        <v/>
      </c>
      <c r="J49" s="33" t="str">
        <f>IF(Sheet1!M62="","",IF(VLOOKUP(Sheet1!M62,Sheet2!$A$2:$C$44,3,FALSE)&gt;=71,VLOOKUP(Sheet1!M62,Sheet2!$A$2:$C$44,2,FALSE)&amp;TEXT(Sheet1!O62,"00")&amp;TEXT(Sheet1!P62,"00"),VLOOKUP(Sheet1!M62,Sheet2!$A$2:$C$44,2,FALSE)&amp;TEXT(Sheet1!N62,"00")&amp;TEXT(Sheet1!O62,"00")&amp;IF(Sheet1!Q62="手",TEXT(Sheet1!P62,"0"),TEXT(Sheet1!P62,"00"))))</f>
        <v/>
      </c>
      <c r="K49" s="33" t="str">
        <f>IF(Sheet1!R62="","",IF(VLOOKUP(Sheet1!R62,Sheet2!$A$2:$C$44,3,FALSE)&gt;=71,VLOOKUP(Sheet1!R62,Sheet2!$A$2:$C$44,2,FALSE)&amp;TEXT(Sheet1!T62,"00")&amp;TEXT(Sheet1!U62,"00"),VLOOKUP(Sheet1!R62,Sheet2!$A$2:$C$44,2,FALSE)&amp;TEXT(Sheet1!S62,"00")&amp;TEXT(Sheet1!T62,"00")&amp;IF(Sheet1!V62="手",TEXT(Sheet1!U62,"0"),TEXT(Sheet1!U62,"00"))))</f>
        <v/>
      </c>
      <c r="L49" s="33" t="str">
        <f>IF(Sheet1!W62="","",IF(VLOOKUP(Sheet1!W62,Sheet2!$A$2:$C$44,3,FALSE)&gt;=71,VLOOKUP(Sheet1!W62,Sheet2!$A$2:$C$44,2,FALSE)&amp;TEXT(Sheet1!Y62,"00")&amp;TEXT(Sheet1!Z62,"00"),VLOOKUP(Sheet1!W62,Sheet2!$A$2:$C$44,2,FALSE)&amp;TEXT(Sheet1!X62,"00")&amp;TEXT(Sheet1!Y62,"00")&amp;IF(Sheet1!AA62="手",TEXT(Sheet1!Z62,"0"),TEXT(Sheet1!Z62,"00"))))</f>
        <v/>
      </c>
      <c r="M49" s="33" t="str">
        <f>IF(Sheet1!AD62="","","●")</f>
        <v/>
      </c>
      <c r="N49" s="33" t="str">
        <f>IF(Sheet1!AE62="","","▲")</f>
        <v/>
      </c>
      <c r="O49" s="33" t="str">
        <f>IF(Sheet1!AF62="","","★")</f>
        <v/>
      </c>
      <c r="P49" s="33" t="str">
        <f>IF(Sheet1!AG62="","","▼")</f>
        <v/>
      </c>
    </row>
    <row r="50" spans="1:16" s="33" customFormat="1" x14ac:dyDescent="0.2">
      <c r="A50" s="33" t="str">
        <f t="shared" si="0"/>
        <v/>
      </c>
      <c r="B50" s="33" t="str">
        <f>ASC(IF(Sheet1!C63="","",IF(LEN(Sheet1!C63)+LEN(Sheet1!D63)=2,Sheet1!C63&amp;"      "&amp;Sheet1!D63&amp;"("&amp;Sheet1!I63&amp;")",IF(LEN(Sheet1!C63)+LEN(Sheet1!D63)=3,Sheet1!C63&amp;"    "&amp;Sheet1!D63&amp;"("&amp;Sheet1!I63&amp;")",IF(LEN(Sheet1!C63)+LEN(Sheet1!D63)=4,Sheet1!C63&amp;"  "&amp;Sheet1!D63&amp;"("&amp;Sheet1!I63&amp;")",IF(LEN(Sheet1!C63)+LEN(Sheet1!D63)&gt;=5,Sheet1!C63&amp;Sheet1!D63&amp;"("&amp;Sheet1!I63&amp;")",""))))))</f>
        <v/>
      </c>
      <c r="C50" s="33" t="str">
        <f>ASC(IF(Sheet1!E63="","",Sheet1!E63&amp;" "&amp;Sheet1!F63))</f>
        <v/>
      </c>
      <c r="D50" s="33" t="str">
        <f>ASC(IF(Sheet1!G63="","",UPPER(Sheet1!G63)&amp;" "&amp;PROPER(Sheet1!H63)&amp;"("&amp;Sheet1!I63&amp;")"))</f>
        <v/>
      </c>
      <c r="E50" s="33" t="str">
        <f>IF(Sheet1!J63="","",IF(Sheet1!J63="女",2,1))</f>
        <v/>
      </c>
      <c r="F50" s="33" t="str">
        <f>IF(Sheet1!K63="","",VLOOKUP(Sheet1!K63,Sheet2!$F$2:$G$50,2,FALSE))</f>
        <v/>
      </c>
      <c r="G50" s="33" t="str">
        <f>IF(Sheet1!L63="","",(Sheet1!L63))</f>
        <v/>
      </c>
      <c r="H50" s="33" t="str">
        <f>IF(B50="","",VALUE(LEFT(Sheet1!E$4,6)))</f>
        <v/>
      </c>
      <c r="I50" s="33" t="str">
        <f>IF(Sheet1!B63="","",VALUE(Sheet1!B63))</f>
        <v/>
      </c>
      <c r="J50" s="33" t="str">
        <f>IF(Sheet1!M63="","",IF(VLOOKUP(Sheet1!M63,Sheet2!$A$2:$C$44,3,FALSE)&gt;=71,VLOOKUP(Sheet1!M63,Sheet2!$A$2:$C$44,2,FALSE)&amp;TEXT(Sheet1!O63,"00")&amp;TEXT(Sheet1!P63,"00"),VLOOKUP(Sheet1!M63,Sheet2!$A$2:$C$44,2,FALSE)&amp;TEXT(Sheet1!N63,"00")&amp;TEXT(Sheet1!O63,"00")&amp;IF(Sheet1!Q63="手",TEXT(Sheet1!P63,"0"),TEXT(Sheet1!P63,"00"))))</f>
        <v/>
      </c>
      <c r="K50" s="33" t="str">
        <f>IF(Sheet1!R63="","",IF(VLOOKUP(Sheet1!R63,Sheet2!$A$2:$C$44,3,FALSE)&gt;=71,VLOOKUP(Sheet1!R63,Sheet2!$A$2:$C$44,2,FALSE)&amp;TEXT(Sheet1!T63,"00")&amp;TEXT(Sheet1!U63,"00"),VLOOKUP(Sheet1!R63,Sheet2!$A$2:$C$44,2,FALSE)&amp;TEXT(Sheet1!S63,"00")&amp;TEXT(Sheet1!T63,"00")&amp;IF(Sheet1!V63="手",TEXT(Sheet1!U63,"0"),TEXT(Sheet1!U63,"00"))))</f>
        <v/>
      </c>
      <c r="L50" s="33" t="str">
        <f>IF(Sheet1!W63="","",IF(VLOOKUP(Sheet1!W63,Sheet2!$A$2:$C$44,3,FALSE)&gt;=71,VLOOKUP(Sheet1!W63,Sheet2!$A$2:$C$44,2,FALSE)&amp;TEXT(Sheet1!Y63,"00")&amp;TEXT(Sheet1!Z63,"00"),VLOOKUP(Sheet1!W63,Sheet2!$A$2:$C$44,2,FALSE)&amp;TEXT(Sheet1!X63,"00")&amp;TEXT(Sheet1!Y63,"00")&amp;IF(Sheet1!AA63="手",TEXT(Sheet1!Z63,"0"),TEXT(Sheet1!Z63,"00"))))</f>
        <v/>
      </c>
      <c r="M50" s="33" t="str">
        <f>IF(Sheet1!AD63="","","●")</f>
        <v/>
      </c>
      <c r="N50" s="33" t="str">
        <f>IF(Sheet1!AE63="","","▲")</f>
        <v/>
      </c>
      <c r="O50" s="33" t="str">
        <f>IF(Sheet1!AF63="","","★")</f>
        <v/>
      </c>
      <c r="P50" s="33" t="str">
        <f>IF(Sheet1!AG63="","","▼")</f>
        <v/>
      </c>
    </row>
    <row r="51" spans="1:16" s="33" customFormat="1" x14ac:dyDescent="0.2">
      <c r="A51" s="33" t="str">
        <f t="shared" si="0"/>
        <v/>
      </c>
      <c r="B51" s="33" t="str">
        <f>ASC(IF(Sheet1!C64="","",IF(LEN(Sheet1!C64)+LEN(Sheet1!D64)=2,Sheet1!C64&amp;"      "&amp;Sheet1!D64&amp;"("&amp;Sheet1!I64&amp;")",IF(LEN(Sheet1!C64)+LEN(Sheet1!D64)=3,Sheet1!C64&amp;"    "&amp;Sheet1!D64&amp;"("&amp;Sheet1!I64&amp;")",IF(LEN(Sheet1!C64)+LEN(Sheet1!D64)=4,Sheet1!C64&amp;"  "&amp;Sheet1!D64&amp;"("&amp;Sheet1!I64&amp;")",IF(LEN(Sheet1!C64)+LEN(Sheet1!D64)&gt;=5,Sheet1!C64&amp;Sheet1!D64&amp;"("&amp;Sheet1!I64&amp;")",""))))))</f>
        <v/>
      </c>
      <c r="C51" s="33" t="str">
        <f>ASC(IF(Sheet1!E64="","",Sheet1!E64&amp;" "&amp;Sheet1!F64))</f>
        <v/>
      </c>
      <c r="D51" s="33" t="str">
        <f>ASC(IF(Sheet1!G64="","",UPPER(Sheet1!G64)&amp;" "&amp;PROPER(Sheet1!H64)&amp;"("&amp;Sheet1!I64&amp;")"))</f>
        <v/>
      </c>
      <c r="E51" s="33" t="str">
        <f>IF(Sheet1!J64="","",IF(Sheet1!J64="女",2,1))</f>
        <v/>
      </c>
      <c r="F51" s="33" t="str">
        <f>IF(Sheet1!K64="","",VLOOKUP(Sheet1!K64,Sheet2!$F$2:$G$50,2,FALSE))</f>
        <v/>
      </c>
      <c r="G51" s="33" t="str">
        <f>IF(Sheet1!L64="","",(Sheet1!L64))</f>
        <v/>
      </c>
      <c r="H51" s="33" t="str">
        <f>IF(B51="","",VALUE(LEFT(Sheet1!E$4,6)))</f>
        <v/>
      </c>
      <c r="I51" s="33" t="str">
        <f>IF(Sheet1!B64="","",VALUE(Sheet1!B64))</f>
        <v/>
      </c>
      <c r="J51" s="33" t="str">
        <f>IF(Sheet1!M64="","",IF(VLOOKUP(Sheet1!M64,Sheet2!$A$2:$C$44,3,FALSE)&gt;=71,VLOOKUP(Sheet1!M64,Sheet2!$A$2:$C$44,2,FALSE)&amp;TEXT(Sheet1!O64,"00")&amp;TEXT(Sheet1!P64,"00"),VLOOKUP(Sheet1!M64,Sheet2!$A$2:$C$44,2,FALSE)&amp;TEXT(Sheet1!N64,"00")&amp;TEXT(Sheet1!O64,"00")&amp;IF(Sheet1!Q64="手",TEXT(Sheet1!P64,"0"),TEXT(Sheet1!P64,"00"))))</f>
        <v/>
      </c>
      <c r="K51" s="33" t="str">
        <f>IF(Sheet1!R64="","",IF(VLOOKUP(Sheet1!R64,Sheet2!$A$2:$C$44,3,FALSE)&gt;=71,VLOOKUP(Sheet1!R64,Sheet2!$A$2:$C$44,2,FALSE)&amp;TEXT(Sheet1!T64,"00")&amp;TEXT(Sheet1!U64,"00"),VLOOKUP(Sheet1!R64,Sheet2!$A$2:$C$44,2,FALSE)&amp;TEXT(Sheet1!S64,"00")&amp;TEXT(Sheet1!T64,"00")&amp;IF(Sheet1!V64="手",TEXT(Sheet1!U64,"0"),TEXT(Sheet1!U64,"00"))))</f>
        <v/>
      </c>
      <c r="L51" s="33" t="str">
        <f>IF(Sheet1!W64="","",IF(VLOOKUP(Sheet1!W64,Sheet2!$A$2:$C$44,3,FALSE)&gt;=71,VLOOKUP(Sheet1!W64,Sheet2!$A$2:$C$44,2,FALSE)&amp;TEXT(Sheet1!Y64,"00")&amp;TEXT(Sheet1!Z64,"00"),VLOOKUP(Sheet1!W64,Sheet2!$A$2:$C$44,2,FALSE)&amp;TEXT(Sheet1!X64,"00")&amp;TEXT(Sheet1!Y64,"00")&amp;IF(Sheet1!AA64="手",TEXT(Sheet1!Z64,"0"),TEXT(Sheet1!Z64,"00"))))</f>
        <v/>
      </c>
      <c r="M51" s="33" t="str">
        <f>IF(Sheet1!AD64="","","●")</f>
        <v/>
      </c>
      <c r="N51" s="33" t="str">
        <f>IF(Sheet1!AE64="","","▲")</f>
        <v/>
      </c>
      <c r="O51" s="33" t="str">
        <f>IF(Sheet1!AF64="","","★")</f>
        <v/>
      </c>
      <c r="P51" s="33" t="str">
        <f>IF(Sheet1!AG64="","","▼")</f>
        <v/>
      </c>
    </row>
    <row r="52" spans="1:16" s="33" customFormat="1" x14ac:dyDescent="0.2">
      <c r="A52" s="33" t="str">
        <f t="shared" si="0"/>
        <v/>
      </c>
      <c r="B52" s="33" t="str">
        <f>ASC(IF(Sheet1!C65="","",IF(LEN(Sheet1!C65)+LEN(Sheet1!D65)=2,Sheet1!C65&amp;"      "&amp;Sheet1!D65&amp;"("&amp;Sheet1!I65&amp;")",IF(LEN(Sheet1!C65)+LEN(Sheet1!D65)=3,Sheet1!C65&amp;"    "&amp;Sheet1!D65&amp;"("&amp;Sheet1!I65&amp;")",IF(LEN(Sheet1!C65)+LEN(Sheet1!D65)=4,Sheet1!C65&amp;"  "&amp;Sheet1!D65&amp;"("&amp;Sheet1!I65&amp;")",IF(LEN(Sheet1!C65)+LEN(Sheet1!D65)&gt;=5,Sheet1!C65&amp;Sheet1!D65&amp;"("&amp;Sheet1!I65&amp;")",""))))))</f>
        <v/>
      </c>
      <c r="C52" s="33" t="str">
        <f>ASC(IF(Sheet1!E65="","",Sheet1!E65&amp;" "&amp;Sheet1!F65))</f>
        <v/>
      </c>
      <c r="D52" s="33" t="str">
        <f>ASC(IF(Sheet1!G65="","",UPPER(Sheet1!G65)&amp;" "&amp;PROPER(Sheet1!H65)&amp;"("&amp;Sheet1!I65&amp;")"))</f>
        <v/>
      </c>
      <c r="E52" s="33" t="str">
        <f>IF(Sheet1!J65="","",IF(Sheet1!J65="女",2,1))</f>
        <v/>
      </c>
      <c r="F52" s="33" t="str">
        <f>IF(Sheet1!K65="","",VLOOKUP(Sheet1!K65,Sheet2!$F$2:$G$50,2,FALSE))</f>
        <v/>
      </c>
      <c r="G52" s="33" t="str">
        <f>IF(Sheet1!L65="","",(Sheet1!L65))</f>
        <v/>
      </c>
      <c r="H52" s="33" t="str">
        <f>IF(B52="","",VALUE(LEFT(Sheet1!E$4,6)))</f>
        <v/>
      </c>
      <c r="I52" s="33" t="str">
        <f>IF(Sheet1!B65="","",VALUE(Sheet1!B65))</f>
        <v/>
      </c>
      <c r="J52" s="33" t="str">
        <f>IF(Sheet1!M65="","",IF(VLOOKUP(Sheet1!M65,Sheet2!$A$2:$C$44,3,FALSE)&gt;=71,VLOOKUP(Sheet1!M65,Sheet2!$A$2:$C$44,2,FALSE)&amp;TEXT(Sheet1!O65,"00")&amp;TEXT(Sheet1!P65,"00"),VLOOKUP(Sheet1!M65,Sheet2!$A$2:$C$44,2,FALSE)&amp;TEXT(Sheet1!N65,"00")&amp;TEXT(Sheet1!O65,"00")&amp;IF(Sheet1!Q65="手",TEXT(Sheet1!P65,"0"),TEXT(Sheet1!P65,"00"))))</f>
        <v/>
      </c>
      <c r="K52" s="33" t="str">
        <f>IF(Sheet1!R65="","",IF(VLOOKUP(Sheet1!R65,Sheet2!$A$2:$C$44,3,FALSE)&gt;=71,VLOOKUP(Sheet1!R65,Sheet2!$A$2:$C$44,2,FALSE)&amp;TEXT(Sheet1!T65,"00")&amp;TEXT(Sheet1!U65,"00"),VLOOKUP(Sheet1!R65,Sheet2!$A$2:$C$44,2,FALSE)&amp;TEXT(Sheet1!S65,"00")&amp;TEXT(Sheet1!T65,"00")&amp;IF(Sheet1!V65="手",TEXT(Sheet1!U65,"0"),TEXT(Sheet1!U65,"00"))))</f>
        <v/>
      </c>
      <c r="L52" s="33" t="str">
        <f>IF(Sheet1!W65="","",IF(VLOOKUP(Sheet1!W65,Sheet2!$A$2:$C$44,3,FALSE)&gt;=71,VLOOKUP(Sheet1!W65,Sheet2!$A$2:$C$44,2,FALSE)&amp;TEXT(Sheet1!Y65,"00")&amp;TEXT(Sheet1!Z65,"00"),VLOOKUP(Sheet1!W65,Sheet2!$A$2:$C$44,2,FALSE)&amp;TEXT(Sheet1!X65,"00")&amp;TEXT(Sheet1!Y65,"00")&amp;IF(Sheet1!AA65="手",TEXT(Sheet1!Z65,"0"),TEXT(Sheet1!Z65,"00"))))</f>
        <v/>
      </c>
      <c r="M52" s="33" t="str">
        <f>IF(Sheet1!AD65="","","●")</f>
        <v/>
      </c>
      <c r="N52" s="33" t="str">
        <f>IF(Sheet1!AE65="","","▲")</f>
        <v/>
      </c>
      <c r="O52" s="33" t="str">
        <f>IF(Sheet1!AF65="","","★")</f>
        <v/>
      </c>
      <c r="P52" s="33" t="str">
        <f>IF(Sheet1!AG65="","","▼")</f>
        <v/>
      </c>
    </row>
    <row r="53" spans="1:16" s="33" customFormat="1" x14ac:dyDescent="0.2">
      <c r="A53" s="33" t="str">
        <f t="shared" si="0"/>
        <v/>
      </c>
      <c r="B53" s="33" t="str">
        <f>ASC(IF(Sheet1!C66="","",IF(LEN(Sheet1!C66)+LEN(Sheet1!D66)=2,Sheet1!C66&amp;"      "&amp;Sheet1!D66&amp;"("&amp;Sheet1!I66&amp;")",IF(LEN(Sheet1!C66)+LEN(Sheet1!D66)=3,Sheet1!C66&amp;"    "&amp;Sheet1!D66&amp;"("&amp;Sheet1!I66&amp;")",IF(LEN(Sheet1!C66)+LEN(Sheet1!D66)=4,Sheet1!C66&amp;"  "&amp;Sheet1!D66&amp;"("&amp;Sheet1!I66&amp;")",IF(LEN(Sheet1!C66)+LEN(Sheet1!D66)&gt;=5,Sheet1!C66&amp;Sheet1!D66&amp;"("&amp;Sheet1!I66&amp;")",""))))))</f>
        <v/>
      </c>
      <c r="C53" s="33" t="str">
        <f>ASC(IF(Sheet1!E66="","",Sheet1!E66&amp;" "&amp;Sheet1!F66))</f>
        <v/>
      </c>
      <c r="D53" s="33" t="str">
        <f>ASC(IF(Sheet1!G66="","",UPPER(Sheet1!G66)&amp;" "&amp;PROPER(Sheet1!H66)&amp;"("&amp;Sheet1!I66&amp;")"))</f>
        <v/>
      </c>
      <c r="E53" s="33" t="str">
        <f>IF(Sheet1!J66="","",IF(Sheet1!J66="女",2,1))</f>
        <v/>
      </c>
      <c r="F53" s="33" t="str">
        <f>IF(Sheet1!K66="","",VLOOKUP(Sheet1!K66,Sheet2!$F$2:$G$50,2,FALSE))</f>
        <v/>
      </c>
      <c r="G53" s="33" t="str">
        <f>IF(Sheet1!L66="","",(Sheet1!L66))</f>
        <v/>
      </c>
      <c r="H53" s="33" t="str">
        <f>IF(B53="","",VALUE(LEFT(Sheet1!E$4,6)))</f>
        <v/>
      </c>
      <c r="I53" s="33" t="str">
        <f>IF(Sheet1!B66="","",VALUE(Sheet1!B66))</f>
        <v/>
      </c>
      <c r="J53" s="33" t="str">
        <f>IF(Sheet1!M66="","",IF(VLOOKUP(Sheet1!M66,Sheet2!$A$2:$C$44,3,FALSE)&gt;=71,VLOOKUP(Sheet1!M66,Sheet2!$A$2:$C$44,2,FALSE)&amp;TEXT(Sheet1!O66,"00")&amp;TEXT(Sheet1!P66,"00"),VLOOKUP(Sheet1!M66,Sheet2!$A$2:$C$44,2,FALSE)&amp;TEXT(Sheet1!N66,"00")&amp;TEXT(Sheet1!O66,"00")&amp;IF(Sheet1!Q66="手",TEXT(Sheet1!P66,"0"),TEXT(Sheet1!P66,"00"))))</f>
        <v/>
      </c>
      <c r="K53" s="33" t="str">
        <f>IF(Sheet1!R66="","",IF(VLOOKUP(Sheet1!R66,Sheet2!$A$2:$C$44,3,FALSE)&gt;=71,VLOOKUP(Sheet1!R66,Sheet2!$A$2:$C$44,2,FALSE)&amp;TEXT(Sheet1!T66,"00")&amp;TEXT(Sheet1!U66,"00"),VLOOKUP(Sheet1!R66,Sheet2!$A$2:$C$44,2,FALSE)&amp;TEXT(Sheet1!S66,"00")&amp;TEXT(Sheet1!T66,"00")&amp;IF(Sheet1!V66="手",TEXT(Sheet1!U66,"0"),TEXT(Sheet1!U66,"00"))))</f>
        <v/>
      </c>
      <c r="L53" s="33" t="str">
        <f>IF(Sheet1!W66="","",IF(VLOOKUP(Sheet1!W66,Sheet2!$A$2:$C$44,3,FALSE)&gt;=71,VLOOKUP(Sheet1!W66,Sheet2!$A$2:$C$44,2,FALSE)&amp;TEXT(Sheet1!Y66,"00")&amp;TEXT(Sheet1!Z66,"00"),VLOOKUP(Sheet1!W66,Sheet2!$A$2:$C$44,2,FALSE)&amp;TEXT(Sheet1!X66,"00")&amp;TEXT(Sheet1!Y66,"00")&amp;IF(Sheet1!AA66="手",TEXT(Sheet1!Z66,"0"),TEXT(Sheet1!Z66,"00"))))</f>
        <v/>
      </c>
      <c r="M53" s="33" t="str">
        <f>IF(Sheet1!AD66="","","●")</f>
        <v/>
      </c>
      <c r="N53" s="33" t="str">
        <f>IF(Sheet1!AE66="","","▲")</f>
        <v/>
      </c>
      <c r="O53" s="33" t="str">
        <f>IF(Sheet1!AF66="","","★")</f>
        <v/>
      </c>
      <c r="P53" s="33" t="str">
        <f>IF(Sheet1!AG66="","","▼")</f>
        <v/>
      </c>
    </row>
    <row r="54" spans="1:16" s="33" customFormat="1" x14ac:dyDescent="0.2">
      <c r="A54" s="33" t="str">
        <f t="shared" si="0"/>
        <v/>
      </c>
      <c r="B54" s="33" t="str">
        <f>ASC(IF(Sheet1!C67="","",IF(LEN(Sheet1!C67)+LEN(Sheet1!D67)=2,Sheet1!C67&amp;"      "&amp;Sheet1!D67&amp;"("&amp;Sheet1!I67&amp;")",IF(LEN(Sheet1!C67)+LEN(Sheet1!D67)=3,Sheet1!C67&amp;"    "&amp;Sheet1!D67&amp;"("&amp;Sheet1!I67&amp;")",IF(LEN(Sheet1!C67)+LEN(Sheet1!D67)=4,Sheet1!C67&amp;"  "&amp;Sheet1!D67&amp;"("&amp;Sheet1!I67&amp;")",IF(LEN(Sheet1!C67)+LEN(Sheet1!D67)&gt;=5,Sheet1!C67&amp;Sheet1!D67&amp;"("&amp;Sheet1!I67&amp;")",""))))))</f>
        <v/>
      </c>
      <c r="C54" s="33" t="str">
        <f>ASC(IF(Sheet1!E67="","",Sheet1!E67&amp;" "&amp;Sheet1!F67))</f>
        <v/>
      </c>
      <c r="D54" s="33" t="str">
        <f>ASC(IF(Sheet1!G67="","",UPPER(Sheet1!G67)&amp;" "&amp;PROPER(Sheet1!H67)&amp;"("&amp;Sheet1!I67&amp;")"))</f>
        <v/>
      </c>
      <c r="E54" s="33" t="str">
        <f>IF(Sheet1!J67="","",IF(Sheet1!J67="女",2,1))</f>
        <v/>
      </c>
      <c r="F54" s="33" t="str">
        <f>IF(Sheet1!K67="","",VLOOKUP(Sheet1!K67,Sheet2!$F$2:$G$50,2,FALSE))</f>
        <v/>
      </c>
      <c r="G54" s="33" t="str">
        <f>IF(Sheet1!L67="","",(Sheet1!L67))</f>
        <v/>
      </c>
      <c r="H54" s="33" t="str">
        <f>IF(B54="","",VALUE(LEFT(Sheet1!E$4,6)))</f>
        <v/>
      </c>
      <c r="I54" s="33" t="str">
        <f>IF(Sheet1!B67="","",VALUE(Sheet1!B67))</f>
        <v/>
      </c>
      <c r="J54" s="33" t="str">
        <f>IF(Sheet1!M67="","",IF(VLOOKUP(Sheet1!M67,Sheet2!$A$2:$C$44,3,FALSE)&gt;=71,VLOOKUP(Sheet1!M67,Sheet2!$A$2:$C$44,2,FALSE)&amp;TEXT(Sheet1!O67,"00")&amp;TEXT(Sheet1!P67,"00"),VLOOKUP(Sheet1!M67,Sheet2!$A$2:$C$44,2,FALSE)&amp;TEXT(Sheet1!N67,"00")&amp;TEXT(Sheet1!O67,"00")&amp;IF(Sheet1!Q67="手",TEXT(Sheet1!P67,"0"),TEXT(Sheet1!P67,"00"))))</f>
        <v/>
      </c>
      <c r="K54" s="33" t="str">
        <f>IF(Sheet1!R67="","",IF(VLOOKUP(Sheet1!R67,Sheet2!$A$2:$C$44,3,FALSE)&gt;=71,VLOOKUP(Sheet1!R67,Sheet2!$A$2:$C$44,2,FALSE)&amp;TEXT(Sheet1!T67,"00")&amp;TEXT(Sheet1!U67,"00"),VLOOKUP(Sheet1!R67,Sheet2!$A$2:$C$44,2,FALSE)&amp;TEXT(Sheet1!S67,"00")&amp;TEXT(Sheet1!T67,"00")&amp;IF(Sheet1!V67="手",TEXT(Sheet1!U67,"0"),TEXT(Sheet1!U67,"00"))))</f>
        <v/>
      </c>
      <c r="L54" s="33" t="str">
        <f>IF(Sheet1!W67="","",IF(VLOOKUP(Sheet1!W67,Sheet2!$A$2:$C$44,3,FALSE)&gt;=71,VLOOKUP(Sheet1!W67,Sheet2!$A$2:$C$44,2,FALSE)&amp;TEXT(Sheet1!Y67,"00")&amp;TEXT(Sheet1!Z67,"00"),VLOOKUP(Sheet1!W67,Sheet2!$A$2:$C$44,2,FALSE)&amp;TEXT(Sheet1!X67,"00")&amp;TEXT(Sheet1!Y67,"00")&amp;IF(Sheet1!AA67="手",TEXT(Sheet1!Z67,"0"),TEXT(Sheet1!Z67,"00"))))</f>
        <v/>
      </c>
      <c r="M54" s="33" t="str">
        <f>IF(Sheet1!AD67="","","●")</f>
        <v/>
      </c>
      <c r="N54" s="33" t="str">
        <f>IF(Sheet1!AE67="","","▲")</f>
        <v/>
      </c>
      <c r="O54" s="33" t="str">
        <f>IF(Sheet1!AF67="","","★")</f>
        <v/>
      </c>
      <c r="P54" s="33" t="str">
        <f>IF(Sheet1!AG67="","","▼")</f>
        <v/>
      </c>
    </row>
    <row r="55" spans="1:16" s="33" customFormat="1" x14ac:dyDescent="0.2">
      <c r="A55" s="33" t="str">
        <f t="shared" si="0"/>
        <v/>
      </c>
      <c r="B55" s="33" t="str">
        <f>ASC(IF(Sheet1!C68="","",IF(LEN(Sheet1!C68)+LEN(Sheet1!D68)=2,Sheet1!C68&amp;"      "&amp;Sheet1!D68&amp;"("&amp;Sheet1!I68&amp;")",IF(LEN(Sheet1!C68)+LEN(Sheet1!D68)=3,Sheet1!C68&amp;"    "&amp;Sheet1!D68&amp;"("&amp;Sheet1!I68&amp;")",IF(LEN(Sheet1!C68)+LEN(Sheet1!D68)=4,Sheet1!C68&amp;"  "&amp;Sheet1!D68&amp;"("&amp;Sheet1!I68&amp;")",IF(LEN(Sheet1!C68)+LEN(Sheet1!D68)&gt;=5,Sheet1!C68&amp;Sheet1!D68&amp;"("&amp;Sheet1!I68&amp;")",""))))))</f>
        <v/>
      </c>
      <c r="C55" s="33" t="str">
        <f>ASC(IF(Sheet1!E68="","",Sheet1!E68&amp;" "&amp;Sheet1!F68))</f>
        <v/>
      </c>
      <c r="D55" s="33" t="str">
        <f>ASC(IF(Sheet1!G68="","",UPPER(Sheet1!G68)&amp;" "&amp;PROPER(Sheet1!H68)&amp;"("&amp;Sheet1!I68&amp;")"))</f>
        <v/>
      </c>
      <c r="E55" s="33" t="str">
        <f>IF(Sheet1!J68="","",IF(Sheet1!J68="女",2,1))</f>
        <v/>
      </c>
      <c r="F55" s="33" t="str">
        <f>IF(Sheet1!K68="","",VLOOKUP(Sheet1!K68,Sheet2!$F$2:$G$50,2,FALSE))</f>
        <v/>
      </c>
      <c r="G55" s="33" t="str">
        <f>IF(Sheet1!L68="","",(Sheet1!L68))</f>
        <v/>
      </c>
      <c r="H55" s="33" t="str">
        <f>IF(B55="","",VALUE(LEFT(Sheet1!E$4,6)))</f>
        <v/>
      </c>
      <c r="I55" s="33" t="str">
        <f>IF(Sheet1!B68="","",VALUE(Sheet1!B68))</f>
        <v/>
      </c>
      <c r="J55" s="33" t="str">
        <f>IF(Sheet1!M68="","",IF(VLOOKUP(Sheet1!M68,Sheet2!$A$2:$C$44,3,FALSE)&gt;=71,VLOOKUP(Sheet1!M68,Sheet2!$A$2:$C$44,2,FALSE)&amp;TEXT(Sheet1!O68,"00")&amp;TEXT(Sheet1!P68,"00"),VLOOKUP(Sheet1!M68,Sheet2!$A$2:$C$44,2,FALSE)&amp;TEXT(Sheet1!N68,"00")&amp;TEXT(Sheet1!O68,"00")&amp;IF(Sheet1!Q68="手",TEXT(Sheet1!P68,"0"),TEXT(Sheet1!P68,"00"))))</f>
        <v/>
      </c>
      <c r="K55" s="33" t="str">
        <f>IF(Sheet1!R68="","",IF(VLOOKUP(Sheet1!R68,Sheet2!$A$2:$C$44,3,FALSE)&gt;=71,VLOOKUP(Sheet1!R68,Sheet2!$A$2:$C$44,2,FALSE)&amp;TEXT(Sheet1!T68,"00")&amp;TEXT(Sheet1!U68,"00"),VLOOKUP(Sheet1!R68,Sheet2!$A$2:$C$44,2,FALSE)&amp;TEXT(Sheet1!S68,"00")&amp;TEXT(Sheet1!T68,"00")&amp;IF(Sheet1!V68="手",TEXT(Sheet1!U68,"0"),TEXT(Sheet1!U68,"00"))))</f>
        <v/>
      </c>
      <c r="L55" s="33" t="str">
        <f>IF(Sheet1!W68="","",IF(VLOOKUP(Sheet1!W68,Sheet2!$A$2:$C$44,3,FALSE)&gt;=71,VLOOKUP(Sheet1!W68,Sheet2!$A$2:$C$44,2,FALSE)&amp;TEXT(Sheet1!Y68,"00")&amp;TEXT(Sheet1!Z68,"00"),VLOOKUP(Sheet1!W68,Sheet2!$A$2:$C$44,2,FALSE)&amp;TEXT(Sheet1!X68,"00")&amp;TEXT(Sheet1!Y68,"00")&amp;IF(Sheet1!AA68="手",TEXT(Sheet1!Z68,"0"),TEXT(Sheet1!Z68,"00"))))</f>
        <v/>
      </c>
      <c r="M55" s="33" t="str">
        <f>IF(Sheet1!AD68="","","●")</f>
        <v/>
      </c>
      <c r="N55" s="33" t="str">
        <f>IF(Sheet1!AE68="","","▲")</f>
        <v/>
      </c>
      <c r="O55" s="33" t="str">
        <f>IF(Sheet1!AF68="","","★")</f>
        <v/>
      </c>
      <c r="P55" s="33" t="str">
        <f>IF(Sheet1!AG68="","","▼")</f>
        <v/>
      </c>
    </row>
    <row r="56" spans="1:16" s="33" customFormat="1" x14ac:dyDescent="0.2">
      <c r="A56" s="33" t="str">
        <f t="shared" si="0"/>
        <v/>
      </c>
      <c r="B56" s="33" t="str">
        <f>ASC(IF(Sheet1!C69="","",IF(LEN(Sheet1!C69)+LEN(Sheet1!D69)=2,Sheet1!C69&amp;"      "&amp;Sheet1!D69&amp;"("&amp;Sheet1!I69&amp;")",IF(LEN(Sheet1!C69)+LEN(Sheet1!D69)=3,Sheet1!C69&amp;"    "&amp;Sheet1!D69&amp;"("&amp;Sheet1!I69&amp;")",IF(LEN(Sheet1!C69)+LEN(Sheet1!D69)=4,Sheet1!C69&amp;"  "&amp;Sheet1!D69&amp;"("&amp;Sheet1!I69&amp;")",IF(LEN(Sheet1!C69)+LEN(Sheet1!D69)&gt;=5,Sheet1!C69&amp;Sheet1!D69&amp;"("&amp;Sheet1!I69&amp;")",""))))))</f>
        <v/>
      </c>
      <c r="C56" s="33" t="str">
        <f>ASC(IF(Sheet1!E69="","",Sheet1!E69&amp;" "&amp;Sheet1!F69))</f>
        <v/>
      </c>
      <c r="D56" s="33" t="str">
        <f>ASC(IF(Sheet1!G69="","",UPPER(Sheet1!G69)&amp;" "&amp;PROPER(Sheet1!H69)&amp;"("&amp;Sheet1!I69&amp;")"))</f>
        <v/>
      </c>
      <c r="E56" s="33" t="str">
        <f>IF(Sheet1!J69="","",IF(Sheet1!J69="女",2,1))</f>
        <v/>
      </c>
      <c r="F56" s="33" t="str">
        <f>IF(Sheet1!K69="","",VLOOKUP(Sheet1!K69,Sheet2!$F$2:$G$50,2,FALSE))</f>
        <v/>
      </c>
      <c r="G56" s="33" t="str">
        <f>IF(Sheet1!L69="","",(Sheet1!L69))</f>
        <v/>
      </c>
      <c r="H56" s="33" t="str">
        <f>IF(B56="","",VALUE(LEFT(Sheet1!E$4,6)))</f>
        <v/>
      </c>
      <c r="I56" s="33" t="str">
        <f>IF(Sheet1!B69="","",VALUE(Sheet1!B69))</f>
        <v/>
      </c>
      <c r="J56" s="33" t="str">
        <f>IF(Sheet1!M69="","",IF(VLOOKUP(Sheet1!M69,Sheet2!$A$2:$C$44,3,FALSE)&gt;=71,VLOOKUP(Sheet1!M69,Sheet2!$A$2:$C$44,2,FALSE)&amp;TEXT(Sheet1!O69,"00")&amp;TEXT(Sheet1!P69,"00"),VLOOKUP(Sheet1!M69,Sheet2!$A$2:$C$44,2,FALSE)&amp;TEXT(Sheet1!N69,"00")&amp;TEXT(Sheet1!O69,"00")&amp;IF(Sheet1!Q69="手",TEXT(Sheet1!P69,"0"),TEXT(Sheet1!P69,"00"))))</f>
        <v/>
      </c>
      <c r="K56" s="33" t="str">
        <f>IF(Sheet1!R69="","",IF(VLOOKUP(Sheet1!R69,Sheet2!$A$2:$C$44,3,FALSE)&gt;=71,VLOOKUP(Sheet1!R69,Sheet2!$A$2:$C$44,2,FALSE)&amp;TEXT(Sheet1!T69,"00")&amp;TEXT(Sheet1!U69,"00"),VLOOKUP(Sheet1!R69,Sheet2!$A$2:$C$44,2,FALSE)&amp;TEXT(Sheet1!S69,"00")&amp;TEXT(Sheet1!T69,"00")&amp;IF(Sheet1!V69="手",TEXT(Sheet1!U69,"0"),TEXT(Sheet1!U69,"00"))))</f>
        <v/>
      </c>
      <c r="L56" s="33" t="str">
        <f>IF(Sheet1!W69="","",IF(VLOOKUP(Sheet1!W69,Sheet2!$A$2:$C$44,3,FALSE)&gt;=71,VLOOKUP(Sheet1!W69,Sheet2!$A$2:$C$44,2,FALSE)&amp;TEXT(Sheet1!Y69,"00")&amp;TEXT(Sheet1!Z69,"00"),VLOOKUP(Sheet1!W69,Sheet2!$A$2:$C$44,2,FALSE)&amp;TEXT(Sheet1!X69,"00")&amp;TEXT(Sheet1!Y69,"00")&amp;IF(Sheet1!AA69="手",TEXT(Sheet1!Z69,"0"),TEXT(Sheet1!Z69,"00"))))</f>
        <v/>
      </c>
      <c r="M56" s="33" t="str">
        <f>IF(Sheet1!AD69="","","●")</f>
        <v/>
      </c>
      <c r="N56" s="33" t="str">
        <f>IF(Sheet1!AE69="","","▲")</f>
        <v/>
      </c>
      <c r="O56" s="33" t="str">
        <f>IF(Sheet1!AF69="","","★")</f>
        <v/>
      </c>
      <c r="P56" s="33" t="str">
        <f>IF(Sheet1!AG69="","","▼")</f>
        <v/>
      </c>
    </row>
    <row r="57" spans="1:16" s="33" customFormat="1" x14ac:dyDescent="0.2">
      <c r="A57" s="33" t="str">
        <f t="shared" si="0"/>
        <v/>
      </c>
      <c r="B57" s="33" t="str">
        <f>ASC(IF(Sheet1!C70="","",IF(LEN(Sheet1!C70)+LEN(Sheet1!D70)=2,Sheet1!C70&amp;"      "&amp;Sheet1!D70&amp;"("&amp;Sheet1!I70&amp;")",IF(LEN(Sheet1!C70)+LEN(Sheet1!D70)=3,Sheet1!C70&amp;"    "&amp;Sheet1!D70&amp;"("&amp;Sheet1!I70&amp;")",IF(LEN(Sheet1!C70)+LEN(Sheet1!D70)=4,Sheet1!C70&amp;"  "&amp;Sheet1!D70&amp;"("&amp;Sheet1!I70&amp;")",IF(LEN(Sheet1!C70)+LEN(Sheet1!D70)&gt;=5,Sheet1!C70&amp;Sheet1!D70&amp;"("&amp;Sheet1!I70&amp;")",""))))))</f>
        <v/>
      </c>
      <c r="C57" s="33" t="str">
        <f>ASC(IF(Sheet1!E70="","",Sheet1!E70&amp;" "&amp;Sheet1!F70))</f>
        <v/>
      </c>
      <c r="D57" s="33" t="str">
        <f>ASC(IF(Sheet1!G70="","",UPPER(Sheet1!G70)&amp;" "&amp;PROPER(Sheet1!H70)&amp;"("&amp;Sheet1!I70&amp;")"))</f>
        <v/>
      </c>
      <c r="E57" s="33" t="str">
        <f>IF(Sheet1!J70="","",IF(Sheet1!J70="女",2,1))</f>
        <v/>
      </c>
      <c r="F57" s="33" t="str">
        <f>IF(Sheet1!K70="","",VLOOKUP(Sheet1!K70,Sheet2!$F$2:$G$50,2,FALSE))</f>
        <v/>
      </c>
      <c r="G57" s="33" t="str">
        <f>IF(Sheet1!L70="","",(Sheet1!L70))</f>
        <v/>
      </c>
      <c r="H57" s="33" t="str">
        <f>IF(B57="","",VALUE(LEFT(Sheet1!E$4,6)))</f>
        <v/>
      </c>
      <c r="I57" s="33" t="str">
        <f>IF(Sheet1!B70="","",VALUE(Sheet1!B70))</f>
        <v/>
      </c>
      <c r="J57" s="33" t="str">
        <f>IF(Sheet1!M70="","",IF(VLOOKUP(Sheet1!M70,Sheet2!$A$2:$C$44,3,FALSE)&gt;=71,VLOOKUP(Sheet1!M70,Sheet2!$A$2:$C$44,2,FALSE)&amp;TEXT(Sheet1!O70,"00")&amp;TEXT(Sheet1!P70,"00"),VLOOKUP(Sheet1!M70,Sheet2!$A$2:$C$44,2,FALSE)&amp;TEXT(Sheet1!N70,"00")&amp;TEXT(Sheet1!O70,"00")&amp;IF(Sheet1!Q70="手",TEXT(Sheet1!P70,"0"),TEXT(Sheet1!P70,"00"))))</f>
        <v/>
      </c>
      <c r="K57" s="33" t="str">
        <f>IF(Sheet1!R70="","",IF(VLOOKUP(Sheet1!R70,Sheet2!$A$2:$C$44,3,FALSE)&gt;=71,VLOOKUP(Sheet1!R70,Sheet2!$A$2:$C$44,2,FALSE)&amp;TEXT(Sheet1!T70,"00")&amp;TEXT(Sheet1!U70,"00"),VLOOKUP(Sheet1!R70,Sheet2!$A$2:$C$44,2,FALSE)&amp;TEXT(Sheet1!S70,"00")&amp;TEXT(Sheet1!T70,"00")&amp;IF(Sheet1!V70="手",TEXT(Sheet1!U70,"0"),TEXT(Sheet1!U70,"00"))))</f>
        <v/>
      </c>
      <c r="L57" s="33" t="str">
        <f>IF(Sheet1!W70="","",IF(VLOOKUP(Sheet1!W70,Sheet2!$A$2:$C$44,3,FALSE)&gt;=71,VLOOKUP(Sheet1!W70,Sheet2!$A$2:$C$44,2,FALSE)&amp;TEXT(Sheet1!Y70,"00")&amp;TEXT(Sheet1!Z70,"00"),VLOOKUP(Sheet1!W70,Sheet2!$A$2:$C$44,2,FALSE)&amp;TEXT(Sheet1!X70,"00")&amp;TEXT(Sheet1!Y70,"00")&amp;IF(Sheet1!AA70="手",TEXT(Sheet1!Z70,"0"),TEXT(Sheet1!Z70,"00"))))</f>
        <v/>
      </c>
      <c r="M57" s="33" t="str">
        <f>IF(Sheet1!AD70="","","●")</f>
        <v/>
      </c>
      <c r="N57" s="33" t="str">
        <f>IF(Sheet1!AE70="","","▲")</f>
        <v/>
      </c>
      <c r="O57" s="33" t="str">
        <f>IF(Sheet1!AF70="","","★")</f>
        <v/>
      </c>
      <c r="P57" s="33" t="str">
        <f>IF(Sheet1!AG70="","","▼")</f>
        <v/>
      </c>
    </row>
    <row r="58" spans="1:16" s="33" customFormat="1" x14ac:dyDescent="0.2">
      <c r="A58" s="33" t="str">
        <f t="shared" si="0"/>
        <v/>
      </c>
      <c r="B58" s="33" t="str">
        <f>ASC(IF(Sheet1!C71="","",IF(LEN(Sheet1!C71)+LEN(Sheet1!D71)=2,Sheet1!C71&amp;"      "&amp;Sheet1!D71&amp;"("&amp;Sheet1!I71&amp;")",IF(LEN(Sheet1!C71)+LEN(Sheet1!D71)=3,Sheet1!C71&amp;"    "&amp;Sheet1!D71&amp;"("&amp;Sheet1!I71&amp;")",IF(LEN(Sheet1!C71)+LEN(Sheet1!D71)=4,Sheet1!C71&amp;"  "&amp;Sheet1!D71&amp;"("&amp;Sheet1!I71&amp;")",IF(LEN(Sheet1!C71)+LEN(Sheet1!D71)&gt;=5,Sheet1!C71&amp;Sheet1!D71&amp;"("&amp;Sheet1!I71&amp;")",""))))))</f>
        <v/>
      </c>
      <c r="C58" s="33" t="str">
        <f>ASC(IF(Sheet1!E71="","",Sheet1!E71&amp;" "&amp;Sheet1!F71))</f>
        <v/>
      </c>
      <c r="D58" s="33" t="str">
        <f>ASC(IF(Sheet1!G71="","",UPPER(Sheet1!G71)&amp;" "&amp;PROPER(Sheet1!H71)&amp;"("&amp;Sheet1!I71&amp;")"))</f>
        <v/>
      </c>
      <c r="E58" s="33" t="str">
        <f>IF(Sheet1!J71="","",IF(Sheet1!J71="女",2,1))</f>
        <v/>
      </c>
      <c r="F58" s="33" t="str">
        <f>IF(Sheet1!K71="","",VLOOKUP(Sheet1!K71,Sheet2!$F$2:$G$50,2,FALSE))</f>
        <v/>
      </c>
      <c r="G58" s="33" t="str">
        <f>IF(Sheet1!L71="","",(Sheet1!L71))</f>
        <v/>
      </c>
      <c r="H58" s="33" t="str">
        <f>IF(B58="","",VALUE(LEFT(Sheet1!E$4,6)))</f>
        <v/>
      </c>
      <c r="I58" s="33" t="str">
        <f>IF(Sheet1!B71="","",VALUE(Sheet1!B71))</f>
        <v/>
      </c>
      <c r="J58" s="33" t="str">
        <f>IF(Sheet1!M71="","",IF(VLOOKUP(Sheet1!M71,Sheet2!$A$2:$C$44,3,FALSE)&gt;=71,VLOOKUP(Sheet1!M71,Sheet2!$A$2:$C$44,2,FALSE)&amp;TEXT(Sheet1!O71,"00")&amp;TEXT(Sheet1!P71,"00"),VLOOKUP(Sheet1!M71,Sheet2!$A$2:$C$44,2,FALSE)&amp;TEXT(Sheet1!N71,"00")&amp;TEXT(Sheet1!O71,"00")&amp;IF(Sheet1!Q71="手",TEXT(Sheet1!P71,"0"),TEXT(Sheet1!P71,"00"))))</f>
        <v/>
      </c>
      <c r="K58" s="33" t="str">
        <f>IF(Sheet1!R71="","",IF(VLOOKUP(Sheet1!R71,Sheet2!$A$2:$C$44,3,FALSE)&gt;=71,VLOOKUP(Sheet1!R71,Sheet2!$A$2:$C$44,2,FALSE)&amp;TEXT(Sheet1!T71,"00")&amp;TEXT(Sheet1!U71,"00"),VLOOKUP(Sheet1!R71,Sheet2!$A$2:$C$44,2,FALSE)&amp;TEXT(Sheet1!S71,"00")&amp;TEXT(Sheet1!T71,"00")&amp;IF(Sheet1!V71="手",TEXT(Sheet1!U71,"0"),TEXT(Sheet1!U71,"00"))))</f>
        <v/>
      </c>
      <c r="L58" s="33" t="str">
        <f>IF(Sheet1!W71="","",IF(VLOOKUP(Sheet1!W71,Sheet2!$A$2:$C$44,3,FALSE)&gt;=71,VLOOKUP(Sheet1!W71,Sheet2!$A$2:$C$44,2,FALSE)&amp;TEXT(Sheet1!Y71,"00")&amp;TEXT(Sheet1!Z71,"00"),VLOOKUP(Sheet1!W71,Sheet2!$A$2:$C$44,2,FALSE)&amp;TEXT(Sheet1!X71,"00")&amp;TEXT(Sheet1!Y71,"00")&amp;IF(Sheet1!AA71="手",TEXT(Sheet1!Z71,"0"),TEXT(Sheet1!Z71,"00"))))</f>
        <v/>
      </c>
      <c r="M58" s="33" t="str">
        <f>IF(Sheet1!AD71="","","●")</f>
        <v/>
      </c>
      <c r="N58" s="33" t="str">
        <f>IF(Sheet1!AE71="","","▲")</f>
        <v/>
      </c>
      <c r="O58" s="33" t="str">
        <f>IF(Sheet1!AF71="","","★")</f>
        <v/>
      </c>
      <c r="P58" s="33" t="str">
        <f>IF(Sheet1!AG71="","","▼")</f>
        <v/>
      </c>
    </row>
    <row r="59" spans="1:16" s="33" customFormat="1" x14ac:dyDescent="0.2">
      <c r="A59" s="33" t="str">
        <f t="shared" si="0"/>
        <v/>
      </c>
      <c r="B59" s="33" t="str">
        <f>ASC(IF(Sheet1!C72="","",IF(LEN(Sheet1!C72)+LEN(Sheet1!D72)=2,Sheet1!C72&amp;"      "&amp;Sheet1!D72&amp;"("&amp;Sheet1!I72&amp;")",IF(LEN(Sheet1!C72)+LEN(Sheet1!D72)=3,Sheet1!C72&amp;"    "&amp;Sheet1!D72&amp;"("&amp;Sheet1!I72&amp;")",IF(LEN(Sheet1!C72)+LEN(Sheet1!D72)=4,Sheet1!C72&amp;"  "&amp;Sheet1!D72&amp;"("&amp;Sheet1!I72&amp;")",IF(LEN(Sheet1!C72)+LEN(Sheet1!D72)&gt;=5,Sheet1!C72&amp;Sheet1!D72&amp;"("&amp;Sheet1!I72&amp;")",""))))))</f>
        <v/>
      </c>
      <c r="C59" s="33" t="str">
        <f>ASC(IF(Sheet1!E72="","",Sheet1!E72&amp;" "&amp;Sheet1!F72))</f>
        <v/>
      </c>
      <c r="D59" s="33" t="str">
        <f>ASC(IF(Sheet1!G72="","",UPPER(Sheet1!G72)&amp;" "&amp;PROPER(Sheet1!H72)&amp;"("&amp;Sheet1!I72&amp;")"))</f>
        <v/>
      </c>
      <c r="E59" s="33" t="str">
        <f>IF(Sheet1!J72="","",IF(Sheet1!J72="女",2,1))</f>
        <v/>
      </c>
      <c r="F59" s="33" t="str">
        <f>IF(Sheet1!K72="","",VLOOKUP(Sheet1!K72,Sheet2!$F$2:$G$50,2,FALSE))</f>
        <v/>
      </c>
      <c r="G59" s="33" t="str">
        <f>IF(Sheet1!L72="","",(Sheet1!L72))</f>
        <v/>
      </c>
      <c r="H59" s="33" t="str">
        <f>IF(B59="","",VALUE(LEFT(Sheet1!E$4,6)))</f>
        <v/>
      </c>
      <c r="I59" s="33" t="str">
        <f>IF(Sheet1!B72="","",VALUE(Sheet1!B72))</f>
        <v/>
      </c>
      <c r="J59" s="33" t="str">
        <f>IF(Sheet1!M72="","",IF(VLOOKUP(Sheet1!M72,Sheet2!$A$2:$C$44,3,FALSE)&gt;=71,VLOOKUP(Sheet1!M72,Sheet2!$A$2:$C$44,2,FALSE)&amp;TEXT(Sheet1!O72,"00")&amp;TEXT(Sheet1!P72,"00"),VLOOKUP(Sheet1!M72,Sheet2!$A$2:$C$44,2,FALSE)&amp;TEXT(Sheet1!N72,"00")&amp;TEXT(Sheet1!O72,"00")&amp;IF(Sheet1!Q72="手",TEXT(Sheet1!P72,"0"),TEXT(Sheet1!P72,"00"))))</f>
        <v/>
      </c>
      <c r="K59" s="33" t="str">
        <f>IF(Sheet1!R72="","",IF(VLOOKUP(Sheet1!R72,Sheet2!$A$2:$C$44,3,FALSE)&gt;=71,VLOOKUP(Sheet1!R72,Sheet2!$A$2:$C$44,2,FALSE)&amp;TEXT(Sheet1!T72,"00")&amp;TEXT(Sheet1!U72,"00"),VLOOKUP(Sheet1!R72,Sheet2!$A$2:$C$44,2,FALSE)&amp;TEXT(Sheet1!S72,"00")&amp;TEXT(Sheet1!T72,"00")&amp;IF(Sheet1!V72="手",TEXT(Sheet1!U72,"0"),TEXT(Sheet1!U72,"00"))))</f>
        <v/>
      </c>
      <c r="L59" s="33" t="str">
        <f>IF(Sheet1!W72="","",IF(VLOOKUP(Sheet1!W72,Sheet2!$A$2:$C$44,3,FALSE)&gt;=71,VLOOKUP(Sheet1!W72,Sheet2!$A$2:$C$44,2,FALSE)&amp;TEXT(Sheet1!Y72,"00")&amp;TEXT(Sheet1!Z72,"00"),VLOOKUP(Sheet1!W72,Sheet2!$A$2:$C$44,2,FALSE)&amp;TEXT(Sheet1!X72,"00")&amp;TEXT(Sheet1!Y72,"00")&amp;IF(Sheet1!AA72="手",TEXT(Sheet1!Z72,"0"),TEXT(Sheet1!Z72,"00"))))</f>
        <v/>
      </c>
      <c r="M59" s="33" t="str">
        <f>IF(Sheet1!AD72="","","●")</f>
        <v/>
      </c>
      <c r="N59" s="33" t="str">
        <f>IF(Sheet1!AE72="","","▲")</f>
        <v/>
      </c>
      <c r="O59" s="33" t="str">
        <f>IF(Sheet1!AF72="","","★")</f>
        <v/>
      </c>
      <c r="P59" s="33" t="str">
        <f>IF(Sheet1!AG72="","","▼")</f>
        <v/>
      </c>
    </row>
    <row r="60" spans="1:16" s="33" customFormat="1" x14ac:dyDescent="0.2">
      <c r="A60" s="33" t="str">
        <f t="shared" si="0"/>
        <v/>
      </c>
      <c r="B60" s="33" t="str">
        <f>ASC(IF(Sheet1!C73="","",IF(LEN(Sheet1!C73)+LEN(Sheet1!D73)=2,Sheet1!C73&amp;"      "&amp;Sheet1!D73&amp;"("&amp;Sheet1!I73&amp;")",IF(LEN(Sheet1!C73)+LEN(Sheet1!D73)=3,Sheet1!C73&amp;"    "&amp;Sheet1!D73&amp;"("&amp;Sheet1!I73&amp;")",IF(LEN(Sheet1!C73)+LEN(Sheet1!D73)=4,Sheet1!C73&amp;"  "&amp;Sheet1!D73&amp;"("&amp;Sheet1!I73&amp;")",IF(LEN(Sheet1!C73)+LEN(Sheet1!D73)&gt;=5,Sheet1!C73&amp;Sheet1!D73&amp;"("&amp;Sheet1!I73&amp;")",""))))))</f>
        <v/>
      </c>
      <c r="C60" s="33" t="str">
        <f>ASC(IF(Sheet1!E73="","",Sheet1!E73&amp;" "&amp;Sheet1!F73))</f>
        <v/>
      </c>
      <c r="D60" s="33" t="str">
        <f>ASC(IF(Sheet1!G73="","",UPPER(Sheet1!G73)&amp;" "&amp;PROPER(Sheet1!H73)&amp;"("&amp;Sheet1!I73&amp;")"))</f>
        <v/>
      </c>
      <c r="E60" s="33" t="str">
        <f>IF(Sheet1!J73="","",IF(Sheet1!J73="女",2,1))</f>
        <v/>
      </c>
      <c r="F60" s="33" t="str">
        <f>IF(Sheet1!K73="","",VLOOKUP(Sheet1!K73,Sheet2!$F$2:$G$50,2,FALSE))</f>
        <v/>
      </c>
      <c r="G60" s="33" t="str">
        <f>IF(Sheet1!L73="","",(Sheet1!L73))</f>
        <v/>
      </c>
      <c r="H60" s="33" t="str">
        <f>IF(B60="","",VALUE(LEFT(Sheet1!E$4,6)))</f>
        <v/>
      </c>
      <c r="I60" s="33" t="str">
        <f>IF(Sheet1!B73="","",VALUE(Sheet1!B73))</f>
        <v/>
      </c>
      <c r="J60" s="33" t="str">
        <f>IF(Sheet1!M73="","",IF(VLOOKUP(Sheet1!M73,Sheet2!$A$2:$C$44,3,FALSE)&gt;=71,VLOOKUP(Sheet1!M73,Sheet2!$A$2:$C$44,2,FALSE)&amp;TEXT(Sheet1!O73,"00")&amp;TEXT(Sheet1!P73,"00"),VLOOKUP(Sheet1!M73,Sheet2!$A$2:$C$44,2,FALSE)&amp;TEXT(Sheet1!N73,"00")&amp;TEXT(Sheet1!O73,"00")&amp;IF(Sheet1!Q73="手",TEXT(Sheet1!P73,"0"),TEXT(Sheet1!P73,"00"))))</f>
        <v/>
      </c>
      <c r="K60" s="33" t="str">
        <f>IF(Sheet1!R73="","",IF(VLOOKUP(Sheet1!R73,Sheet2!$A$2:$C$44,3,FALSE)&gt;=71,VLOOKUP(Sheet1!R73,Sheet2!$A$2:$C$44,2,FALSE)&amp;TEXT(Sheet1!T73,"00")&amp;TEXT(Sheet1!U73,"00"),VLOOKUP(Sheet1!R73,Sheet2!$A$2:$C$44,2,FALSE)&amp;TEXT(Sheet1!S73,"00")&amp;TEXT(Sheet1!T73,"00")&amp;IF(Sheet1!V73="手",TEXT(Sheet1!U73,"0"),TEXT(Sheet1!U73,"00"))))</f>
        <v/>
      </c>
      <c r="L60" s="33" t="str">
        <f>IF(Sheet1!W73="","",IF(VLOOKUP(Sheet1!W73,Sheet2!$A$2:$C$44,3,FALSE)&gt;=71,VLOOKUP(Sheet1!W73,Sheet2!$A$2:$C$44,2,FALSE)&amp;TEXT(Sheet1!Y73,"00")&amp;TEXT(Sheet1!Z73,"00"),VLOOKUP(Sheet1!W73,Sheet2!$A$2:$C$44,2,FALSE)&amp;TEXT(Sheet1!X73,"00")&amp;TEXT(Sheet1!Y73,"00")&amp;IF(Sheet1!AA73="手",TEXT(Sheet1!Z73,"0"),TEXT(Sheet1!Z73,"00"))))</f>
        <v/>
      </c>
      <c r="M60" s="33" t="str">
        <f>IF(Sheet1!AD73="","","●")</f>
        <v/>
      </c>
      <c r="N60" s="33" t="str">
        <f>IF(Sheet1!AE73="","","▲")</f>
        <v/>
      </c>
      <c r="O60" s="33" t="str">
        <f>IF(Sheet1!AF73="","","★")</f>
        <v/>
      </c>
      <c r="P60" s="33" t="str">
        <f>IF(Sheet1!AG73="","","▼")</f>
        <v/>
      </c>
    </row>
    <row r="61" spans="1:16" s="33" customFormat="1" x14ac:dyDescent="0.2">
      <c r="A61" s="33" t="str">
        <f t="shared" si="0"/>
        <v/>
      </c>
      <c r="B61" s="33" t="str">
        <f>ASC(IF(Sheet1!C74="","",IF(LEN(Sheet1!C74)+LEN(Sheet1!D74)=2,Sheet1!C74&amp;"      "&amp;Sheet1!D74&amp;"("&amp;Sheet1!I74&amp;")",IF(LEN(Sheet1!C74)+LEN(Sheet1!D74)=3,Sheet1!C74&amp;"    "&amp;Sheet1!D74&amp;"("&amp;Sheet1!I74&amp;")",IF(LEN(Sheet1!C74)+LEN(Sheet1!D74)=4,Sheet1!C74&amp;"  "&amp;Sheet1!D74&amp;"("&amp;Sheet1!I74&amp;")",IF(LEN(Sheet1!C74)+LEN(Sheet1!D74)&gt;=5,Sheet1!C74&amp;Sheet1!D74&amp;"("&amp;Sheet1!I74&amp;")",""))))))</f>
        <v/>
      </c>
      <c r="C61" s="33" t="str">
        <f>ASC(IF(Sheet1!E74="","",Sheet1!E74&amp;" "&amp;Sheet1!F74))</f>
        <v/>
      </c>
      <c r="D61" s="33" t="str">
        <f>ASC(IF(Sheet1!G74="","",UPPER(Sheet1!G74)&amp;" "&amp;PROPER(Sheet1!H74)&amp;"("&amp;Sheet1!I74&amp;")"))</f>
        <v/>
      </c>
      <c r="E61" s="33" t="str">
        <f>IF(Sheet1!J74="","",IF(Sheet1!J74="女",2,1))</f>
        <v/>
      </c>
      <c r="F61" s="33" t="str">
        <f>IF(Sheet1!K74="","",VLOOKUP(Sheet1!K74,Sheet2!$F$2:$G$50,2,FALSE))</f>
        <v/>
      </c>
      <c r="G61" s="33" t="str">
        <f>IF(Sheet1!L74="","",(Sheet1!L74))</f>
        <v/>
      </c>
      <c r="H61" s="33" t="str">
        <f>IF(B61="","",VALUE(LEFT(Sheet1!E$4,6)))</f>
        <v/>
      </c>
      <c r="I61" s="33" t="str">
        <f>IF(Sheet1!B74="","",VALUE(Sheet1!B74))</f>
        <v/>
      </c>
      <c r="J61" s="33" t="str">
        <f>IF(Sheet1!M74="","",IF(VLOOKUP(Sheet1!M74,Sheet2!$A$2:$C$44,3,FALSE)&gt;=71,VLOOKUP(Sheet1!M74,Sheet2!$A$2:$C$44,2,FALSE)&amp;TEXT(Sheet1!O74,"00")&amp;TEXT(Sheet1!P74,"00"),VLOOKUP(Sheet1!M74,Sheet2!$A$2:$C$44,2,FALSE)&amp;TEXT(Sheet1!N74,"00")&amp;TEXT(Sheet1!O74,"00")&amp;IF(Sheet1!Q74="手",TEXT(Sheet1!P74,"0"),TEXT(Sheet1!P74,"00"))))</f>
        <v/>
      </c>
      <c r="K61" s="33" t="str">
        <f>IF(Sheet1!R74="","",IF(VLOOKUP(Sheet1!R74,Sheet2!$A$2:$C$44,3,FALSE)&gt;=71,VLOOKUP(Sheet1!R74,Sheet2!$A$2:$C$44,2,FALSE)&amp;TEXT(Sheet1!T74,"00")&amp;TEXT(Sheet1!U74,"00"),VLOOKUP(Sheet1!R74,Sheet2!$A$2:$C$44,2,FALSE)&amp;TEXT(Sheet1!S74,"00")&amp;TEXT(Sheet1!T74,"00")&amp;IF(Sheet1!V74="手",TEXT(Sheet1!U74,"0"),TEXT(Sheet1!U74,"00"))))</f>
        <v/>
      </c>
      <c r="L61" s="33" t="str">
        <f>IF(Sheet1!W74="","",IF(VLOOKUP(Sheet1!W74,Sheet2!$A$2:$C$44,3,FALSE)&gt;=71,VLOOKUP(Sheet1!W74,Sheet2!$A$2:$C$44,2,FALSE)&amp;TEXT(Sheet1!Y74,"00")&amp;TEXT(Sheet1!Z74,"00"),VLOOKUP(Sheet1!W74,Sheet2!$A$2:$C$44,2,FALSE)&amp;TEXT(Sheet1!X74,"00")&amp;TEXT(Sheet1!Y74,"00")&amp;IF(Sheet1!AA74="手",TEXT(Sheet1!Z74,"0"),TEXT(Sheet1!Z74,"00"))))</f>
        <v/>
      </c>
      <c r="M61" s="33" t="str">
        <f>IF(Sheet1!AD74="","","●")</f>
        <v/>
      </c>
      <c r="N61" s="33" t="str">
        <f>IF(Sheet1!AE74="","","▲")</f>
        <v/>
      </c>
      <c r="O61" s="33" t="str">
        <f>IF(Sheet1!AF74="","","★")</f>
        <v/>
      </c>
      <c r="P61" s="33" t="str">
        <f>IF(Sheet1!AG74="","","▼")</f>
        <v/>
      </c>
    </row>
    <row r="62" spans="1:16" s="33" customFormat="1" x14ac:dyDescent="0.2">
      <c r="A62" s="33" t="str">
        <f t="shared" si="0"/>
        <v/>
      </c>
      <c r="B62" s="33" t="str">
        <f>ASC(IF(Sheet1!C75="","",IF(LEN(Sheet1!C75)+LEN(Sheet1!D75)=2,Sheet1!C75&amp;"      "&amp;Sheet1!D75&amp;"("&amp;Sheet1!I75&amp;")",IF(LEN(Sheet1!C75)+LEN(Sheet1!D75)=3,Sheet1!C75&amp;"    "&amp;Sheet1!D75&amp;"("&amp;Sheet1!I75&amp;")",IF(LEN(Sheet1!C75)+LEN(Sheet1!D75)=4,Sheet1!C75&amp;"  "&amp;Sheet1!D75&amp;"("&amp;Sheet1!I75&amp;")",IF(LEN(Sheet1!C75)+LEN(Sheet1!D75)&gt;=5,Sheet1!C75&amp;Sheet1!D75&amp;"("&amp;Sheet1!I75&amp;")",""))))))</f>
        <v/>
      </c>
      <c r="C62" s="33" t="str">
        <f>ASC(IF(Sheet1!E75="","",Sheet1!E75&amp;" "&amp;Sheet1!F75))</f>
        <v/>
      </c>
      <c r="D62" s="33" t="str">
        <f>ASC(IF(Sheet1!G75="","",UPPER(Sheet1!G75)&amp;" "&amp;PROPER(Sheet1!H75)&amp;"("&amp;Sheet1!I75&amp;")"))</f>
        <v/>
      </c>
      <c r="E62" s="33" t="str">
        <f>IF(Sheet1!J75="","",IF(Sheet1!J75="女",2,1))</f>
        <v/>
      </c>
      <c r="F62" s="33" t="str">
        <f>IF(Sheet1!K75="","",VLOOKUP(Sheet1!K75,Sheet2!$F$2:$G$50,2,FALSE))</f>
        <v/>
      </c>
      <c r="G62" s="33" t="str">
        <f>IF(Sheet1!L75="","",(Sheet1!L75))</f>
        <v/>
      </c>
      <c r="H62" s="33" t="str">
        <f>IF(B62="","",VALUE(LEFT(Sheet1!E$4,6)))</f>
        <v/>
      </c>
      <c r="I62" s="33" t="str">
        <f>IF(Sheet1!B75="","",VALUE(Sheet1!B75))</f>
        <v/>
      </c>
      <c r="J62" s="33" t="str">
        <f>IF(Sheet1!M75="","",IF(VLOOKUP(Sheet1!M75,Sheet2!$A$2:$C$44,3,FALSE)&gt;=71,VLOOKUP(Sheet1!M75,Sheet2!$A$2:$C$44,2,FALSE)&amp;TEXT(Sheet1!O75,"00")&amp;TEXT(Sheet1!P75,"00"),VLOOKUP(Sheet1!M75,Sheet2!$A$2:$C$44,2,FALSE)&amp;TEXT(Sheet1!N75,"00")&amp;TEXT(Sheet1!O75,"00")&amp;IF(Sheet1!Q75="手",TEXT(Sheet1!P75,"0"),TEXT(Sheet1!P75,"00"))))</f>
        <v/>
      </c>
      <c r="K62" s="33" t="str">
        <f>IF(Sheet1!R75="","",IF(VLOOKUP(Sheet1!R75,Sheet2!$A$2:$C$44,3,FALSE)&gt;=71,VLOOKUP(Sheet1!R75,Sheet2!$A$2:$C$44,2,FALSE)&amp;TEXT(Sheet1!T75,"00")&amp;TEXT(Sheet1!U75,"00"),VLOOKUP(Sheet1!R75,Sheet2!$A$2:$C$44,2,FALSE)&amp;TEXT(Sheet1!S75,"00")&amp;TEXT(Sheet1!T75,"00")&amp;IF(Sheet1!V75="手",TEXT(Sheet1!U75,"0"),TEXT(Sheet1!U75,"00"))))</f>
        <v/>
      </c>
      <c r="L62" s="33" t="str">
        <f>IF(Sheet1!W75="","",IF(VLOOKUP(Sheet1!W75,Sheet2!$A$2:$C$44,3,FALSE)&gt;=71,VLOOKUP(Sheet1!W75,Sheet2!$A$2:$C$44,2,FALSE)&amp;TEXT(Sheet1!Y75,"00")&amp;TEXT(Sheet1!Z75,"00"),VLOOKUP(Sheet1!W75,Sheet2!$A$2:$C$44,2,FALSE)&amp;TEXT(Sheet1!X75,"00")&amp;TEXT(Sheet1!Y75,"00")&amp;IF(Sheet1!AA75="手",TEXT(Sheet1!Z75,"0"),TEXT(Sheet1!Z75,"00"))))</f>
        <v/>
      </c>
      <c r="M62" s="33" t="str">
        <f>IF(Sheet1!AD75="","","●")</f>
        <v/>
      </c>
      <c r="N62" s="33" t="str">
        <f>IF(Sheet1!AE75="","","▲")</f>
        <v/>
      </c>
      <c r="O62" s="33" t="str">
        <f>IF(Sheet1!AF75="","","★")</f>
        <v/>
      </c>
      <c r="P62" s="33" t="str">
        <f>IF(Sheet1!AG75="","","▼")</f>
        <v/>
      </c>
    </row>
    <row r="63" spans="1:16" s="33" customFormat="1" x14ac:dyDescent="0.2">
      <c r="A63" s="33" t="str">
        <f t="shared" si="0"/>
        <v/>
      </c>
      <c r="B63" s="33" t="str">
        <f>ASC(IF(Sheet1!C76="","",IF(LEN(Sheet1!C76)+LEN(Sheet1!D76)=2,Sheet1!C76&amp;"      "&amp;Sheet1!D76&amp;"("&amp;Sheet1!I76&amp;")",IF(LEN(Sheet1!C76)+LEN(Sheet1!D76)=3,Sheet1!C76&amp;"    "&amp;Sheet1!D76&amp;"("&amp;Sheet1!I76&amp;")",IF(LEN(Sheet1!C76)+LEN(Sheet1!D76)=4,Sheet1!C76&amp;"  "&amp;Sheet1!D76&amp;"("&amp;Sheet1!I76&amp;")",IF(LEN(Sheet1!C76)+LEN(Sheet1!D76)&gt;=5,Sheet1!C76&amp;Sheet1!D76&amp;"("&amp;Sheet1!I76&amp;")",""))))))</f>
        <v/>
      </c>
      <c r="C63" s="33" t="str">
        <f>ASC(IF(Sheet1!E76="","",Sheet1!E76&amp;" "&amp;Sheet1!F76))</f>
        <v/>
      </c>
      <c r="D63" s="33" t="str">
        <f>ASC(IF(Sheet1!G76="","",UPPER(Sheet1!G76)&amp;" "&amp;PROPER(Sheet1!H76)&amp;"("&amp;Sheet1!I76&amp;")"))</f>
        <v/>
      </c>
      <c r="E63" s="33" t="str">
        <f>IF(Sheet1!J76="","",IF(Sheet1!J76="女",2,1))</f>
        <v/>
      </c>
      <c r="F63" s="33" t="str">
        <f>IF(Sheet1!K76="","",VLOOKUP(Sheet1!K76,Sheet2!$F$2:$G$50,2,FALSE))</f>
        <v/>
      </c>
      <c r="G63" s="33" t="str">
        <f>IF(Sheet1!L76="","",(Sheet1!L76))</f>
        <v/>
      </c>
      <c r="H63" s="33" t="str">
        <f>IF(B63="","",VALUE(LEFT(Sheet1!E$4,6)))</f>
        <v/>
      </c>
      <c r="I63" s="33" t="str">
        <f>IF(Sheet1!B76="","",VALUE(Sheet1!B76))</f>
        <v/>
      </c>
      <c r="J63" s="33" t="str">
        <f>IF(Sheet1!M76="","",IF(VLOOKUP(Sheet1!M76,Sheet2!$A$2:$C$44,3,FALSE)&gt;=71,VLOOKUP(Sheet1!M76,Sheet2!$A$2:$C$44,2,FALSE)&amp;TEXT(Sheet1!O76,"00")&amp;TEXT(Sheet1!P76,"00"),VLOOKUP(Sheet1!M76,Sheet2!$A$2:$C$44,2,FALSE)&amp;TEXT(Sheet1!N76,"00")&amp;TEXT(Sheet1!O76,"00")&amp;IF(Sheet1!Q76="手",TEXT(Sheet1!P76,"0"),TEXT(Sheet1!P76,"00"))))</f>
        <v/>
      </c>
      <c r="K63" s="33" t="str">
        <f>IF(Sheet1!R76="","",IF(VLOOKUP(Sheet1!R76,Sheet2!$A$2:$C$44,3,FALSE)&gt;=71,VLOOKUP(Sheet1!R76,Sheet2!$A$2:$C$44,2,FALSE)&amp;TEXT(Sheet1!T76,"00")&amp;TEXT(Sheet1!U76,"00"),VLOOKUP(Sheet1!R76,Sheet2!$A$2:$C$44,2,FALSE)&amp;TEXT(Sheet1!S76,"00")&amp;TEXT(Sheet1!T76,"00")&amp;IF(Sheet1!V76="手",TEXT(Sheet1!U76,"0"),TEXT(Sheet1!U76,"00"))))</f>
        <v/>
      </c>
      <c r="L63" s="33" t="str">
        <f>IF(Sheet1!W76="","",IF(VLOOKUP(Sheet1!W76,Sheet2!$A$2:$C$44,3,FALSE)&gt;=71,VLOOKUP(Sheet1!W76,Sheet2!$A$2:$C$44,2,FALSE)&amp;TEXT(Sheet1!Y76,"00")&amp;TEXT(Sheet1!Z76,"00"),VLOOKUP(Sheet1!W76,Sheet2!$A$2:$C$44,2,FALSE)&amp;TEXT(Sheet1!X76,"00")&amp;TEXT(Sheet1!Y76,"00")&amp;IF(Sheet1!AA76="手",TEXT(Sheet1!Z76,"0"),TEXT(Sheet1!Z76,"00"))))</f>
        <v/>
      </c>
      <c r="M63" s="33" t="str">
        <f>IF(Sheet1!AD76="","","●")</f>
        <v/>
      </c>
      <c r="N63" s="33" t="str">
        <f>IF(Sheet1!AE76="","","▲")</f>
        <v/>
      </c>
      <c r="O63" s="33" t="str">
        <f>IF(Sheet1!AF76="","","★")</f>
        <v/>
      </c>
      <c r="P63" s="33" t="str">
        <f>IF(Sheet1!AG76="","","▼")</f>
        <v/>
      </c>
    </row>
    <row r="64" spans="1:16" s="33" customFormat="1" x14ac:dyDescent="0.2">
      <c r="A64" s="33" t="str">
        <f t="shared" si="0"/>
        <v/>
      </c>
      <c r="B64" s="33" t="str">
        <f>ASC(IF(Sheet1!C77="","",IF(LEN(Sheet1!C77)+LEN(Sheet1!D77)=2,Sheet1!C77&amp;"      "&amp;Sheet1!D77&amp;"("&amp;Sheet1!I77&amp;")",IF(LEN(Sheet1!C77)+LEN(Sheet1!D77)=3,Sheet1!C77&amp;"    "&amp;Sheet1!D77&amp;"("&amp;Sheet1!I77&amp;")",IF(LEN(Sheet1!C77)+LEN(Sheet1!D77)=4,Sheet1!C77&amp;"  "&amp;Sheet1!D77&amp;"("&amp;Sheet1!I77&amp;")",IF(LEN(Sheet1!C77)+LEN(Sheet1!D77)&gt;=5,Sheet1!C77&amp;Sheet1!D77&amp;"("&amp;Sheet1!I77&amp;")",""))))))</f>
        <v/>
      </c>
      <c r="C64" s="33" t="str">
        <f>ASC(IF(Sheet1!E77="","",Sheet1!E77&amp;" "&amp;Sheet1!F77))</f>
        <v/>
      </c>
      <c r="D64" s="33" t="str">
        <f>ASC(IF(Sheet1!G77="","",UPPER(Sheet1!G77)&amp;" "&amp;PROPER(Sheet1!H77)&amp;"("&amp;Sheet1!I77&amp;")"))</f>
        <v/>
      </c>
      <c r="E64" s="33" t="str">
        <f>IF(Sheet1!J77="","",IF(Sheet1!J77="女",2,1))</f>
        <v/>
      </c>
      <c r="F64" s="33" t="str">
        <f>IF(Sheet1!K77="","",VLOOKUP(Sheet1!K77,Sheet2!$F$2:$G$50,2,FALSE))</f>
        <v/>
      </c>
      <c r="G64" s="33" t="str">
        <f>IF(Sheet1!L77="","",(Sheet1!L77))</f>
        <v/>
      </c>
      <c r="H64" s="33" t="str">
        <f>IF(B64="","",VALUE(LEFT(Sheet1!E$4,6)))</f>
        <v/>
      </c>
      <c r="I64" s="33" t="str">
        <f>IF(Sheet1!B77="","",VALUE(Sheet1!B77))</f>
        <v/>
      </c>
      <c r="J64" s="33" t="str">
        <f>IF(Sheet1!M77="","",IF(VLOOKUP(Sheet1!M77,Sheet2!$A$2:$C$44,3,FALSE)&gt;=71,VLOOKUP(Sheet1!M77,Sheet2!$A$2:$C$44,2,FALSE)&amp;TEXT(Sheet1!O77,"00")&amp;TEXT(Sheet1!P77,"00"),VLOOKUP(Sheet1!M77,Sheet2!$A$2:$C$44,2,FALSE)&amp;TEXT(Sheet1!N77,"00")&amp;TEXT(Sheet1!O77,"00")&amp;IF(Sheet1!Q77="手",TEXT(Sheet1!P77,"0"),TEXT(Sheet1!P77,"00"))))</f>
        <v/>
      </c>
      <c r="K64" s="33" t="str">
        <f>IF(Sheet1!R77="","",IF(VLOOKUP(Sheet1!R77,Sheet2!$A$2:$C$44,3,FALSE)&gt;=71,VLOOKUP(Sheet1!R77,Sheet2!$A$2:$C$44,2,FALSE)&amp;TEXT(Sheet1!T77,"00")&amp;TEXT(Sheet1!U77,"00"),VLOOKUP(Sheet1!R77,Sheet2!$A$2:$C$44,2,FALSE)&amp;TEXT(Sheet1!S77,"00")&amp;TEXT(Sheet1!T77,"00")&amp;IF(Sheet1!V77="手",TEXT(Sheet1!U77,"0"),TEXT(Sheet1!U77,"00"))))</f>
        <v/>
      </c>
      <c r="L64" s="33" t="str">
        <f>IF(Sheet1!W77="","",IF(VLOOKUP(Sheet1!W77,Sheet2!$A$2:$C$44,3,FALSE)&gt;=71,VLOOKUP(Sheet1!W77,Sheet2!$A$2:$C$44,2,FALSE)&amp;TEXT(Sheet1!Y77,"00")&amp;TEXT(Sheet1!Z77,"00"),VLOOKUP(Sheet1!W77,Sheet2!$A$2:$C$44,2,FALSE)&amp;TEXT(Sheet1!X77,"00")&amp;TEXT(Sheet1!Y77,"00")&amp;IF(Sheet1!AA77="手",TEXT(Sheet1!Z77,"0"),TEXT(Sheet1!Z77,"00"))))</f>
        <v/>
      </c>
      <c r="M64" s="33" t="str">
        <f>IF(Sheet1!AD77="","","●")</f>
        <v/>
      </c>
      <c r="N64" s="33" t="str">
        <f>IF(Sheet1!AE77="","","▲")</f>
        <v/>
      </c>
      <c r="O64" s="33" t="str">
        <f>IF(Sheet1!AF77="","","★")</f>
        <v/>
      </c>
      <c r="P64" s="33" t="str">
        <f>IF(Sheet1!AG77="","","▼")</f>
        <v/>
      </c>
    </row>
    <row r="65" spans="1:16" s="33" customFormat="1" x14ac:dyDescent="0.2">
      <c r="A65" s="33" t="str">
        <f t="shared" si="0"/>
        <v/>
      </c>
      <c r="B65" s="33" t="str">
        <f>ASC(IF(Sheet1!C78="","",IF(LEN(Sheet1!C78)+LEN(Sheet1!D78)=2,Sheet1!C78&amp;"      "&amp;Sheet1!D78&amp;"("&amp;Sheet1!I78&amp;")",IF(LEN(Sheet1!C78)+LEN(Sheet1!D78)=3,Sheet1!C78&amp;"    "&amp;Sheet1!D78&amp;"("&amp;Sheet1!I78&amp;")",IF(LEN(Sheet1!C78)+LEN(Sheet1!D78)=4,Sheet1!C78&amp;"  "&amp;Sheet1!D78&amp;"("&amp;Sheet1!I78&amp;")",IF(LEN(Sheet1!C78)+LEN(Sheet1!D78)&gt;=5,Sheet1!C78&amp;Sheet1!D78&amp;"("&amp;Sheet1!I78&amp;")",""))))))</f>
        <v/>
      </c>
      <c r="C65" s="33" t="str">
        <f>ASC(IF(Sheet1!E78="","",Sheet1!E78&amp;" "&amp;Sheet1!F78))</f>
        <v/>
      </c>
      <c r="D65" s="33" t="str">
        <f>ASC(IF(Sheet1!G78="","",UPPER(Sheet1!G78)&amp;" "&amp;PROPER(Sheet1!H78)&amp;"("&amp;Sheet1!I78&amp;")"))</f>
        <v/>
      </c>
      <c r="E65" s="33" t="str">
        <f>IF(Sheet1!J78="","",IF(Sheet1!J78="女",2,1))</f>
        <v/>
      </c>
      <c r="F65" s="33" t="str">
        <f>IF(Sheet1!K78="","",VLOOKUP(Sheet1!K78,Sheet2!$F$2:$G$50,2,FALSE))</f>
        <v/>
      </c>
      <c r="G65" s="33" t="str">
        <f>IF(Sheet1!L78="","",(Sheet1!L78))</f>
        <v/>
      </c>
      <c r="H65" s="33" t="str">
        <f>IF(B65="","",VALUE(LEFT(Sheet1!E$4,6)))</f>
        <v/>
      </c>
      <c r="I65" s="33" t="str">
        <f>IF(Sheet1!B78="","",VALUE(Sheet1!B78))</f>
        <v/>
      </c>
      <c r="J65" s="33" t="str">
        <f>IF(Sheet1!M78="","",IF(VLOOKUP(Sheet1!M78,Sheet2!$A$2:$C$44,3,FALSE)&gt;=71,VLOOKUP(Sheet1!M78,Sheet2!$A$2:$C$44,2,FALSE)&amp;TEXT(Sheet1!O78,"00")&amp;TEXT(Sheet1!P78,"00"),VLOOKUP(Sheet1!M78,Sheet2!$A$2:$C$44,2,FALSE)&amp;TEXT(Sheet1!N78,"00")&amp;TEXT(Sheet1!O78,"00")&amp;IF(Sheet1!Q78="手",TEXT(Sheet1!P78,"0"),TEXT(Sheet1!P78,"00"))))</f>
        <v/>
      </c>
      <c r="K65" s="33" t="str">
        <f>IF(Sheet1!R78="","",IF(VLOOKUP(Sheet1!R78,Sheet2!$A$2:$C$44,3,FALSE)&gt;=71,VLOOKUP(Sheet1!R78,Sheet2!$A$2:$C$44,2,FALSE)&amp;TEXT(Sheet1!T78,"00")&amp;TEXT(Sheet1!U78,"00"),VLOOKUP(Sheet1!R78,Sheet2!$A$2:$C$44,2,FALSE)&amp;TEXT(Sheet1!S78,"00")&amp;TEXT(Sheet1!T78,"00")&amp;IF(Sheet1!V78="手",TEXT(Sheet1!U78,"0"),TEXT(Sheet1!U78,"00"))))</f>
        <v/>
      </c>
      <c r="L65" s="33" t="str">
        <f>IF(Sheet1!W78="","",IF(VLOOKUP(Sheet1!W78,Sheet2!$A$2:$C$44,3,FALSE)&gt;=71,VLOOKUP(Sheet1!W78,Sheet2!$A$2:$C$44,2,FALSE)&amp;TEXT(Sheet1!Y78,"00")&amp;TEXT(Sheet1!Z78,"00"),VLOOKUP(Sheet1!W78,Sheet2!$A$2:$C$44,2,FALSE)&amp;TEXT(Sheet1!X78,"00")&amp;TEXT(Sheet1!Y78,"00")&amp;IF(Sheet1!AA78="手",TEXT(Sheet1!Z78,"0"),TEXT(Sheet1!Z78,"00"))))</f>
        <v/>
      </c>
      <c r="M65" s="33" t="str">
        <f>IF(Sheet1!AD78="","","●")</f>
        <v/>
      </c>
      <c r="N65" s="33" t="str">
        <f>IF(Sheet1!AE78="","","▲")</f>
        <v/>
      </c>
      <c r="O65" s="33" t="str">
        <f>IF(Sheet1!AF78="","","★")</f>
        <v/>
      </c>
      <c r="P65" s="33" t="str">
        <f>IF(Sheet1!AG78="","","▼")</f>
        <v/>
      </c>
    </row>
    <row r="66" spans="1:16" s="33" customFormat="1" x14ac:dyDescent="0.2">
      <c r="A66" s="33" t="str">
        <f t="shared" si="0"/>
        <v/>
      </c>
      <c r="B66" s="33" t="str">
        <f>ASC(IF(Sheet1!C79="","",IF(LEN(Sheet1!C79)+LEN(Sheet1!D79)=2,Sheet1!C79&amp;"      "&amp;Sheet1!D79&amp;"("&amp;Sheet1!I79&amp;")",IF(LEN(Sheet1!C79)+LEN(Sheet1!D79)=3,Sheet1!C79&amp;"    "&amp;Sheet1!D79&amp;"("&amp;Sheet1!I79&amp;")",IF(LEN(Sheet1!C79)+LEN(Sheet1!D79)=4,Sheet1!C79&amp;"  "&amp;Sheet1!D79&amp;"("&amp;Sheet1!I79&amp;")",IF(LEN(Sheet1!C79)+LEN(Sheet1!D79)&gt;=5,Sheet1!C79&amp;Sheet1!D79&amp;"("&amp;Sheet1!I79&amp;")",""))))))</f>
        <v/>
      </c>
      <c r="C66" s="33" t="str">
        <f>ASC(IF(Sheet1!E79="","",Sheet1!E79&amp;" "&amp;Sheet1!F79))</f>
        <v/>
      </c>
      <c r="D66" s="33" t="str">
        <f>ASC(IF(Sheet1!G79="","",UPPER(Sheet1!G79)&amp;" "&amp;PROPER(Sheet1!H79)&amp;"("&amp;Sheet1!I79&amp;")"))</f>
        <v/>
      </c>
      <c r="E66" s="33" t="str">
        <f>IF(Sheet1!J79="","",IF(Sheet1!J79="女",2,1))</f>
        <v/>
      </c>
      <c r="F66" s="33" t="str">
        <f>IF(Sheet1!K79="","",VLOOKUP(Sheet1!K79,Sheet2!$F$2:$G$50,2,FALSE))</f>
        <v/>
      </c>
      <c r="G66" s="33" t="str">
        <f>IF(Sheet1!L79="","",(Sheet1!L79))</f>
        <v/>
      </c>
      <c r="H66" s="33" t="str">
        <f>IF(B66="","",VALUE(LEFT(Sheet1!E$4,6)))</f>
        <v/>
      </c>
      <c r="I66" s="33" t="str">
        <f>IF(Sheet1!B79="","",VALUE(Sheet1!B79))</f>
        <v/>
      </c>
      <c r="J66" s="33" t="str">
        <f>IF(Sheet1!M79="","",IF(VLOOKUP(Sheet1!M79,Sheet2!$A$2:$C$44,3,FALSE)&gt;=71,VLOOKUP(Sheet1!M79,Sheet2!$A$2:$C$44,2,FALSE)&amp;TEXT(Sheet1!O79,"00")&amp;TEXT(Sheet1!P79,"00"),VLOOKUP(Sheet1!M79,Sheet2!$A$2:$C$44,2,FALSE)&amp;TEXT(Sheet1!N79,"00")&amp;TEXT(Sheet1!O79,"00")&amp;IF(Sheet1!Q79="手",TEXT(Sheet1!P79,"0"),TEXT(Sheet1!P79,"00"))))</f>
        <v/>
      </c>
      <c r="K66" s="33" t="str">
        <f>IF(Sheet1!R79="","",IF(VLOOKUP(Sheet1!R79,Sheet2!$A$2:$C$44,3,FALSE)&gt;=71,VLOOKUP(Sheet1!R79,Sheet2!$A$2:$C$44,2,FALSE)&amp;TEXT(Sheet1!T79,"00")&amp;TEXT(Sheet1!U79,"00"),VLOOKUP(Sheet1!R79,Sheet2!$A$2:$C$44,2,FALSE)&amp;TEXT(Sheet1!S79,"00")&amp;TEXT(Sheet1!T79,"00")&amp;IF(Sheet1!V79="手",TEXT(Sheet1!U79,"0"),TEXT(Sheet1!U79,"00"))))</f>
        <v/>
      </c>
      <c r="L66" s="33" t="str">
        <f>IF(Sheet1!W79="","",IF(VLOOKUP(Sheet1!W79,Sheet2!$A$2:$C$44,3,FALSE)&gt;=71,VLOOKUP(Sheet1!W79,Sheet2!$A$2:$C$44,2,FALSE)&amp;TEXT(Sheet1!Y79,"00")&amp;TEXT(Sheet1!Z79,"00"),VLOOKUP(Sheet1!W79,Sheet2!$A$2:$C$44,2,FALSE)&amp;TEXT(Sheet1!X79,"00")&amp;TEXT(Sheet1!Y79,"00")&amp;IF(Sheet1!AA79="手",TEXT(Sheet1!Z79,"0"),TEXT(Sheet1!Z79,"00"))))</f>
        <v/>
      </c>
      <c r="M66" s="33" t="str">
        <f>IF(Sheet1!AD79="","","●")</f>
        <v/>
      </c>
      <c r="N66" s="33" t="str">
        <f>IF(Sheet1!AE79="","","▲")</f>
        <v/>
      </c>
      <c r="O66" s="33" t="str">
        <f>IF(Sheet1!AF79="","","★")</f>
        <v/>
      </c>
      <c r="P66" s="33" t="str">
        <f>IF(Sheet1!AG79="","","▼")</f>
        <v/>
      </c>
    </row>
    <row r="67" spans="1:16" s="33" customFormat="1" x14ac:dyDescent="0.2">
      <c r="A67" s="33" t="str">
        <f t="shared" si="0"/>
        <v/>
      </c>
      <c r="B67" s="33" t="str">
        <f>ASC(IF(Sheet1!C80="","",IF(LEN(Sheet1!C80)+LEN(Sheet1!D80)=2,Sheet1!C80&amp;"      "&amp;Sheet1!D80&amp;"("&amp;Sheet1!I80&amp;")",IF(LEN(Sheet1!C80)+LEN(Sheet1!D80)=3,Sheet1!C80&amp;"    "&amp;Sheet1!D80&amp;"("&amp;Sheet1!I80&amp;")",IF(LEN(Sheet1!C80)+LEN(Sheet1!D80)=4,Sheet1!C80&amp;"  "&amp;Sheet1!D80&amp;"("&amp;Sheet1!I80&amp;")",IF(LEN(Sheet1!C80)+LEN(Sheet1!D80)&gt;=5,Sheet1!C80&amp;Sheet1!D80&amp;"("&amp;Sheet1!I80&amp;")",""))))))</f>
        <v/>
      </c>
      <c r="C67" s="33" t="str">
        <f>ASC(IF(Sheet1!E80="","",Sheet1!E80&amp;" "&amp;Sheet1!F80))</f>
        <v/>
      </c>
      <c r="D67" s="33" t="str">
        <f>ASC(IF(Sheet1!G80="","",UPPER(Sheet1!G80)&amp;" "&amp;PROPER(Sheet1!H80)&amp;"("&amp;Sheet1!I80&amp;")"))</f>
        <v/>
      </c>
      <c r="E67" s="33" t="str">
        <f>IF(Sheet1!J80="","",IF(Sheet1!J80="女",2,1))</f>
        <v/>
      </c>
      <c r="F67" s="33" t="str">
        <f>IF(Sheet1!K80="","",VLOOKUP(Sheet1!K80,Sheet2!$F$2:$G$50,2,FALSE))</f>
        <v/>
      </c>
      <c r="G67" s="33" t="str">
        <f>IF(Sheet1!L80="","",(Sheet1!L80))</f>
        <v/>
      </c>
      <c r="H67" s="33" t="str">
        <f>IF(B67="","",VALUE(LEFT(Sheet1!E$4,6)))</f>
        <v/>
      </c>
      <c r="I67" s="33" t="str">
        <f>IF(Sheet1!B80="","",VALUE(Sheet1!B80))</f>
        <v/>
      </c>
      <c r="J67" s="33" t="str">
        <f>IF(Sheet1!M80="","",IF(VLOOKUP(Sheet1!M80,Sheet2!$A$2:$C$44,3,FALSE)&gt;=71,VLOOKUP(Sheet1!M80,Sheet2!$A$2:$C$44,2,FALSE)&amp;TEXT(Sheet1!O80,"00")&amp;TEXT(Sheet1!P80,"00"),VLOOKUP(Sheet1!M80,Sheet2!$A$2:$C$44,2,FALSE)&amp;TEXT(Sheet1!N80,"00")&amp;TEXT(Sheet1!O80,"00")&amp;IF(Sheet1!Q80="手",TEXT(Sheet1!P80,"0"),TEXT(Sheet1!P80,"00"))))</f>
        <v/>
      </c>
      <c r="K67" s="33" t="str">
        <f>IF(Sheet1!R80="","",IF(VLOOKUP(Sheet1!R80,Sheet2!$A$2:$C$44,3,FALSE)&gt;=71,VLOOKUP(Sheet1!R80,Sheet2!$A$2:$C$44,2,FALSE)&amp;TEXT(Sheet1!T80,"00")&amp;TEXT(Sheet1!U80,"00"),VLOOKUP(Sheet1!R80,Sheet2!$A$2:$C$44,2,FALSE)&amp;TEXT(Sheet1!S80,"00")&amp;TEXT(Sheet1!T80,"00")&amp;IF(Sheet1!V80="手",TEXT(Sheet1!U80,"0"),TEXT(Sheet1!U80,"00"))))</f>
        <v/>
      </c>
      <c r="L67" s="33" t="str">
        <f>IF(Sheet1!W80="","",IF(VLOOKUP(Sheet1!W80,Sheet2!$A$2:$C$44,3,FALSE)&gt;=71,VLOOKUP(Sheet1!W80,Sheet2!$A$2:$C$44,2,FALSE)&amp;TEXT(Sheet1!Y80,"00")&amp;TEXT(Sheet1!Z80,"00"),VLOOKUP(Sheet1!W80,Sheet2!$A$2:$C$44,2,FALSE)&amp;TEXT(Sheet1!X80,"00")&amp;TEXT(Sheet1!Y80,"00")&amp;IF(Sheet1!AA80="手",TEXT(Sheet1!Z80,"0"),TEXT(Sheet1!Z80,"00"))))</f>
        <v/>
      </c>
      <c r="M67" s="33" t="str">
        <f>IF(Sheet1!AD80="","","●")</f>
        <v/>
      </c>
      <c r="N67" s="33" t="str">
        <f>IF(Sheet1!AE80="","","▲")</f>
        <v/>
      </c>
      <c r="O67" s="33" t="str">
        <f>IF(Sheet1!AF80="","","★")</f>
        <v/>
      </c>
      <c r="P67" s="33" t="str">
        <f>IF(Sheet1!AG80="","","▼")</f>
        <v/>
      </c>
    </row>
    <row r="68" spans="1:16" s="33" customFormat="1" x14ac:dyDescent="0.2">
      <c r="A68" s="33" t="str">
        <f t="shared" ref="A68:A124" si="1">IF(B68="","",E68*100000000+F68*1000000+200000+I68)</f>
        <v/>
      </c>
      <c r="B68" s="33" t="str">
        <f>ASC(IF(Sheet1!C81="","",IF(LEN(Sheet1!C81)+LEN(Sheet1!D81)=2,Sheet1!C81&amp;"      "&amp;Sheet1!D81&amp;"("&amp;Sheet1!I81&amp;")",IF(LEN(Sheet1!C81)+LEN(Sheet1!D81)=3,Sheet1!C81&amp;"    "&amp;Sheet1!D81&amp;"("&amp;Sheet1!I81&amp;")",IF(LEN(Sheet1!C81)+LEN(Sheet1!D81)=4,Sheet1!C81&amp;"  "&amp;Sheet1!D81&amp;"("&amp;Sheet1!I81&amp;")",IF(LEN(Sheet1!C81)+LEN(Sheet1!D81)&gt;=5,Sheet1!C81&amp;Sheet1!D81&amp;"("&amp;Sheet1!I81&amp;")",""))))))</f>
        <v/>
      </c>
      <c r="C68" s="33" t="str">
        <f>ASC(IF(Sheet1!E81="","",Sheet1!E81&amp;" "&amp;Sheet1!F81))</f>
        <v/>
      </c>
      <c r="D68" s="33" t="str">
        <f>ASC(IF(Sheet1!G81="","",UPPER(Sheet1!G81)&amp;" "&amp;PROPER(Sheet1!H81)&amp;"("&amp;Sheet1!I81&amp;")"))</f>
        <v/>
      </c>
      <c r="E68" s="33" t="str">
        <f>IF(Sheet1!J81="","",IF(Sheet1!J81="女",2,1))</f>
        <v/>
      </c>
      <c r="F68" s="33" t="str">
        <f>IF(Sheet1!K81="","",VLOOKUP(Sheet1!K81,Sheet2!$F$2:$G$50,2,FALSE))</f>
        <v/>
      </c>
      <c r="G68" s="33" t="str">
        <f>IF(Sheet1!L81="","",(Sheet1!L81))</f>
        <v/>
      </c>
      <c r="H68" s="33" t="str">
        <f>IF(B68="","",VALUE(LEFT(Sheet1!E$4,6)))</f>
        <v/>
      </c>
      <c r="I68" s="33" t="str">
        <f>IF(Sheet1!B81="","",VALUE(Sheet1!B81))</f>
        <v/>
      </c>
      <c r="J68" s="33" t="str">
        <f>IF(Sheet1!M81="","",IF(VLOOKUP(Sheet1!M81,Sheet2!$A$2:$C$44,3,FALSE)&gt;=71,VLOOKUP(Sheet1!M81,Sheet2!$A$2:$C$44,2,FALSE)&amp;TEXT(Sheet1!O81,"00")&amp;TEXT(Sheet1!P81,"00"),VLOOKUP(Sheet1!M81,Sheet2!$A$2:$C$44,2,FALSE)&amp;TEXT(Sheet1!N81,"00")&amp;TEXT(Sheet1!O81,"00")&amp;IF(Sheet1!Q81="手",TEXT(Sheet1!P81,"0"),TEXT(Sheet1!P81,"00"))))</f>
        <v/>
      </c>
      <c r="K68" s="33" t="str">
        <f>IF(Sheet1!R81="","",IF(VLOOKUP(Sheet1!R81,Sheet2!$A$2:$C$44,3,FALSE)&gt;=71,VLOOKUP(Sheet1!R81,Sheet2!$A$2:$C$44,2,FALSE)&amp;TEXT(Sheet1!T81,"00")&amp;TEXT(Sheet1!U81,"00"),VLOOKUP(Sheet1!R81,Sheet2!$A$2:$C$44,2,FALSE)&amp;TEXT(Sheet1!S81,"00")&amp;TEXT(Sheet1!T81,"00")&amp;IF(Sheet1!V81="手",TEXT(Sheet1!U81,"0"),TEXT(Sheet1!U81,"00"))))</f>
        <v/>
      </c>
      <c r="L68" s="33" t="str">
        <f>IF(Sheet1!W81="","",IF(VLOOKUP(Sheet1!W81,Sheet2!$A$2:$C$44,3,FALSE)&gt;=71,VLOOKUP(Sheet1!W81,Sheet2!$A$2:$C$44,2,FALSE)&amp;TEXT(Sheet1!Y81,"00")&amp;TEXT(Sheet1!Z81,"00"),VLOOKUP(Sheet1!W81,Sheet2!$A$2:$C$44,2,FALSE)&amp;TEXT(Sheet1!X81,"00")&amp;TEXT(Sheet1!Y81,"00")&amp;IF(Sheet1!AA81="手",TEXT(Sheet1!Z81,"0"),TEXT(Sheet1!Z81,"00"))))</f>
        <v/>
      </c>
      <c r="M68" s="33" t="str">
        <f>IF(Sheet1!AD81="","","●")</f>
        <v/>
      </c>
      <c r="N68" s="33" t="str">
        <f>IF(Sheet1!AE81="","","▲")</f>
        <v/>
      </c>
      <c r="O68" s="33" t="str">
        <f>IF(Sheet1!AF81="","","★")</f>
        <v/>
      </c>
      <c r="P68" s="33" t="str">
        <f>IF(Sheet1!AG81="","","▼")</f>
        <v/>
      </c>
    </row>
    <row r="69" spans="1:16" s="33" customFormat="1" x14ac:dyDescent="0.2">
      <c r="A69" s="33" t="str">
        <f t="shared" si="1"/>
        <v/>
      </c>
      <c r="B69" s="33" t="str">
        <f>ASC(IF(Sheet1!C82="","",IF(LEN(Sheet1!C82)+LEN(Sheet1!D82)=2,Sheet1!C82&amp;"      "&amp;Sheet1!D82&amp;"("&amp;Sheet1!I82&amp;")",IF(LEN(Sheet1!C82)+LEN(Sheet1!D82)=3,Sheet1!C82&amp;"    "&amp;Sheet1!D82&amp;"("&amp;Sheet1!I82&amp;")",IF(LEN(Sheet1!C82)+LEN(Sheet1!D82)=4,Sheet1!C82&amp;"  "&amp;Sheet1!D82&amp;"("&amp;Sheet1!I82&amp;")",IF(LEN(Sheet1!C82)+LEN(Sheet1!D82)&gt;=5,Sheet1!C82&amp;Sheet1!D82&amp;"("&amp;Sheet1!I82&amp;")",""))))))</f>
        <v/>
      </c>
      <c r="C69" s="33" t="str">
        <f>ASC(IF(Sheet1!E82="","",Sheet1!E82&amp;" "&amp;Sheet1!F82))</f>
        <v/>
      </c>
      <c r="D69" s="33" t="str">
        <f>ASC(IF(Sheet1!G82="","",UPPER(Sheet1!G82)&amp;" "&amp;PROPER(Sheet1!H82)&amp;"("&amp;Sheet1!I82&amp;")"))</f>
        <v/>
      </c>
      <c r="E69" s="33" t="str">
        <f>IF(Sheet1!J82="","",IF(Sheet1!J82="女",2,1))</f>
        <v/>
      </c>
      <c r="F69" s="33" t="str">
        <f>IF(Sheet1!K82="","",VLOOKUP(Sheet1!K82,Sheet2!$F$2:$G$50,2,FALSE))</f>
        <v/>
      </c>
      <c r="G69" s="33" t="str">
        <f>IF(Sheet1!L82="","",(Sheet1!L82))</f>
        <v/>
      </c>
      <c r="H69" s="33" t="str">
        <f>IF(B69="","",VALUE(LEFT(Sheet1!E$4,6)))</f>
        <v/>
      </c>
      <c r="I69" s="33" t="str">
        <f>IF(Sheet1!B82="","",VALUE(Sheet1!B82))</f>
        <v/>
      </c>
      <c r="J69" s="33" t="str">
        <f>IF(Sheet1!M82="","",IF(VLOOKUP(Sheet1!M82,Sheet2!$A$2:$C$44,3,FALSE)&gt;=71,VLOOKUP(Sheet1!M82,Sheet2!$A$2:$C$44,2,FALSE)&amp;TEXT(Sheet1!O82,"00")&amp;TEXT(Sheet1!P82,"00"),VLOOKUP(Sheet1!M82,Sheet2!$A$2:$C$44,2,FALSE)&amp;TEXT(Sheet1!N82,"00")&amp;TEXT(Sheet1!O82,"00")&amp;IF(Sheet1!Q82="手",TEXT(Sheet1!P82,"0"),TEXT(Sheet1!P82,"00"))))</f>
        <v/>
      </c>
      <c r="K69" s="33" t="str">
        <f>IF(Sheet1!R82="","",IF(VLOOKUP(Sheet1!R82,Sheet2!$A$2:$C$44,3,FALSE)&gt;=71,VLOOKUP(Sheet1!R82,Sheet2!$A$2:$C$44,2,FALSE)&amp;TEXT(Sheet1!T82,"00")&amp;TEXT(Sheet1!U82,"00"),VLOOKUP(Sheet1!R82,Sheet2!$A$2:$C$44,2,FALSE)&amp;TEXT(Sheet1!S82,"00")&amp;TEXT(Sheet1!T82,"00")&amp;IF(Sheet1!V82="手",TEXT(Sheet1!U82,"0"),TEXT(Sheet1!U82,"00"))))</f>
        <v/>
      </c>
      <c r="L69" s="33" t="str">
        <f>IF(Sheet1!W82="","",IF(VLOOKUP(Sheet1!W82,Sheet2!$A$2:$C$44,3,FALSE)&gt;=71,VLOOKUP(Sheet1!W82,Sheet2!$A$2:$C$44,2,FALSE)&amp;TEXT(Sheet1!Y82,"00")&amp;TEXT(Sheet1!Z82,"00"),VLOOKUP(Sheet1!W82,Sheet2!$A$2:$C$44,2,FALSE)&amp;TEXT(Sheet1!X82,"00")&amp;TEXT(Sheet1!Y82,"00")&amp;IF(Sheet1!AA82="手",TEXT(Sheet1!Z82,"0"),TEXT(Sheet1!Z82,"00"))))</f>
        <v/>
      </c>
      <c r="M69" s="33" t="str">
        <f>IF(Sheet1!AD82="","","●")</f>
        <v/>
      </c>
      <c r="N69" s="33" t="str">
        <f>IF(Sheet1!AE82="","","▲")</f>
        <v/>
      </c>
      <c r="O69" s="33" t="str">
        <f>IF(Sheet1!AF82="","","★")</f>
        <v/>
      </c>
      <c r="P69" s="33" t="str">
        <f>IF(Sheet1!AG82="","","▼")</f>
        <v/>
      </c>
    </row>
    <row r="70" spans="1:16" s="33" customFormat="1" x14ac:dyDescent="0.2">
      <c r="A70" s="33" t="str">
        <f t="shared" si="1"/>
        <v/>
      </c>
      <c r="B70" s="33" t="str">
        <f>ASC(IF(Sheet1!C83="","",IF(LEN(Sheet1!C83)+LEN(Sheet1!D83)=2,Sheet1!C83&amp;"      "&amp;Sheet1!D83&amp;"("&amp;Sheet1!I83&amp;")",IF(LEN(Sheet1!C83)+LEN(Sheet1!D83)=3,Sheet1!C83&amp;"    "&amp;Sheet1!D83&amp;"("&amp;Sheet1!I83&amp;")",IF(LEN(Sheet1!C83)+LEN(Sheet1!D83)=4,Sheet1!C83&amp;"  "&amp;Sheet1!D83&amp;"("&amp;Sheet1!I83&amp;")",IF(LEN(Sheet1!C83)+LEN(Sheet1!D83)&gt;=5,Sheet1!C83&amp;Sheet1!D83&amp;"("&amp;Sheet1!I83&amp;")",""))))))</f>
        <v/>
      </c>
      <c r="C70" s="33" t="str">
        <f>ASC(IF(Sheet1!E83="","",Sheet1!E83&amp;" "&amp;Sheet1!F83))</f>
        <v/>
      </c>
      <c r="D70" s="33" t="str">
        <f>ASC(IF(Sheet1!G83="","",UPPER(Sheet1!G83)&amp;" "&amp;PROPER(Sheet1!H83)&amp;"("&amp;Sheet1!I83&amp;")"))</f>
        <v/>
      </c>
      <c r="E70" s="33" t="str">
        <f>IF(Sheet1!J83="","",IF(Sheet1!J83="女",2,1))</f>
        <v/>
      </c>
      <c r="F70" s="33" t="str">
        <f>IF(Sheet1!K83="","",VLOOKUP(Sheet1!K83,Sheet2!$F$2:$G$50,2,FALSE))</f>
        <v/>
      </c>
      <c r="G70" s="33" t="str">
        <f>IF(Sheet1!L83="","",(Sheet1!L83))</f>
        <v/>
      </c>
      <c r="H70" s="33" t="str">
        <f>IF(B70="","",VALUE(LEFT(Sheet1!E$4,6)))</f>
        <v/>
      </c>
      <c r="I70" s="33" t="str">
        <f>IF(Sheet1!B83="","",VALUE(Sheet1!B83))</f>
        <v/>
      </c>
      <c r="J70" s="33" t="str">
        <f>IF(Sheet1!M83="","",IF(VLOOKUP(Sheet1!M83,Sheet2!$A$2:$C$44,3,FALSE)&gt;=71,VLOOKUP(Sheet1!M83,Sheet2!$A$2:$C$44,2,FALSE)&amp;TEXT(Sheet1!O83,"00")&amp;TEXT(Sheet1!P83,"00"),VLOOKUP(Sheet1!M83,Sheet2!$A$2:$C$44,2,FALSE)&amp;TEXT(Sheet1!N83,"00")&amp;TEXT(Sheet1!O83,"00")&amp;IF(Sheet1!Q83="手",TEXT(Sheet1!P83,"0"),TEXT(Sheet1!P83,"00"))))</f>
        <v/>
      </c>
      <c r="K70" s="33" t="str">
        <f>IF(Sheet1!R83="","",IF(VLOOKUP(Sheet1!R83,Sheet2!$A$2:$C$44,3,FALSE)&gt;=71,VLOOKUP(Sheet1!R83,Sheet2!$A$2:$C$44,2,FALSE)&amp;TEXT(Sheet1!T83,"00")&amp;TEXT(Sheet1!U83,"00"),VLOOKUP(Sheet1!R83,Sheet2!$A$2:$C$44,2,FALSE)&amp;TEXT(Sheet1!S83,"00")&amp;TEXT(Sheet1!T83,"00")&amp;IF(Sheet1!V83="手",TEXT(Sheet1!U83,"0"),TEXT(Sheet1!U83,"00"))))</f>
        <v/>
      </c>
      <c r="L70" s="33" t="str">
        <f>IF(Sheet1!W83="","",IF(VLOOKUP(Sheet1!W83,Sheet2!$A$2:$C$44,3,FALSE)&gt;=71,VLOOKUP(Sheet1!W83,Sheet2!$A$2:$C$44,2,FALSE)&amp;TEXT(Sheet1!Y83,"00")&amp;TEXT(Sheet1!Z83,"00"),VLOOKUP(Sheet1!W83,Sheet2!$A$2:$C$44,2,FALSE)&amp;TEXT(Sheet1!X83,"00")&amp;TEXT(Sheet1!Y83,"00")&amp;IF(Sheet1!AA83="手",TEXT(Sheet1!Z83,"0"),TEXT(Sheet1!Z83,"00"))))</f>
        <v/>
      </c>
      <c r="M70" s="33" t="str">
        <f>IF(Sheet1!AD83="","","●")</f>
        <v/>
      </c>
      <c r="N70" s="33" t="str">
        <f>IF(Sheet1!AE83="","","▲")</f>
        <v/>
      </c>
      <c r="O70" s="33" t="str">
        <f>IF(Sheet1!AF83="","","★")</f>
        <v/>
      </c>
      <c r="P70" s="33" t="str">
        <f>IF(Sheet1!AG83="","","▼")</f>
        <v/>
      </c>
    </row>
    <row r="71" spans="1:16" s="33" customFormat="1" x14ac:dyDescent="0.2">
      <c r="A71" s="33" t="str">
        <f t="shared" si="1"/>
        <v/>
      </c>
      <c r="B71" s="33" t="str">
        <f>ASC(IF(Sheet1!C84="","",IF(LEN(Sheet1!C84)+LEN(Sheet1!D84)=2,Sheet1!C84&amp;"      "&amp;Sheet1!D84&amp;"("&amp;Sheet1!I84&amp;")",IF(LEN(Sheet1!C84)+LEN(Sheet1!D84)=3,Sheet1!C84&amp;"    "&amp;Sheet1!D84&amp;"("&amp;Sheet1!I84&amp;")",IF(LEN(Sheet1!C84)+LEN(Sheet1!D84)=4,Sheet1!C84&amp;"  "&amp;Sheet1!D84&amp;"("&amp;Sheet1!I84&amp;")",IF(LEN(Sheet1!C84)+LEN(Sheet1!D84)&gt;=5,Sheet1!C84&amp;Sheet1!D84&amp;"("&amp;Sheet1!I84&amp;")",""))))))</f>
        <v/>
      </c>
      <c r="C71" s="33" t="str">
        <f>ASC(IF(Sheet1!E84="","",Sheet1!E84&amp;" "&amp;Sheet1!F84))</f>
        <v/>
      </c>
      <c r="D71" s="33" t="str">
        <f>ASC(IF(Sheet1!G84="","",UPPER(Sheet1!G84)&amp;" "&amp;PROPER(Sheet1!H84)&amp;"("&amp;Sheet1!I84&amp;")"))</f>
        <v/>
      </c>
      <c r="E71" s="33" t="str">
        <f>IF(Sheet1!J84="","",IF(Sheet1!J84="女",2,1))</f>
        <v/>
      </c>
      <c r="F71" s="33" t="str">
        <f>IF(Sheet1!K84="","",VLOOKUP(Sheet1!K84,Sheet2!$F$2:$G$50,2,FALSE))</f>
        <v/>
      </c>
      <c r="G71" s="33" t="str">
        <f>IF(Sheet1!L84="","",(Sheet1!L84))</f>
        <v/>
      </c>
      <c r="H71" s="33" t="str">
        <f>IF(B71="","",VALUE(LEFT(Sheet1!E$4,6)))</f>
        <v/>
      </c>
      <c r="I71" s="33" t="str">
        <f>IF(Sheet1!B84="","",VALUE(Sheet1!B84))</f>
        <v/>
      </c>
      <c r="J71" s="33" t="str">
        <f>IF(Sheet1!M84="","",IF(VLOOKUP(Sheet1!M84,Sheet2!$A$2:$C$44,3,FALSE)&gt;=71,VLOOKUP(Sheet1!M84,Sheet2!$A$2:$C$44,2,FALSE)&amp;TEXT(Sheet1!O84,"00")&amp;TEXT(Sheet1!P84,"00"),VLOOKUP(Sheet1!M84,Sheet2!$A$2:$C$44,2,FALSE)&amp;TEXT(Sheet1!N84,"00")&amp;TEXT(Sheet1!O84,"00")&amp;IF(Sheet1!Q84="手",TEXT(Sheet1!P84,"0"),TEXT(Sheet1!P84,"00"))))</f>
        <v/>
      </c>
      <c r="K71" s="33" t="str">
        <f>IF(Sheet1!R84="","",IF(VLOOKUP(Sheet1!R84,Sheet2!$A$2:$C$44,3,FALSE)&gt;=71,VLOOKUP(Sheet1!R84,Sheet2!$A$2:$C$44,2,FALSE)&amp;TEXT(Sheet1!T84,"00")&amp;TEXT(Sheet1!U84,"00"),VLOOKUP(Sheet1!R84,Sheet2!$A$2:$C$44,2,FALSE)&amp;TEXT(Sheet1!S84,"00")&amp;TEXT(Sheet1!T84,"00")&amp;IF(Sheet1!V84="手",TEXT(Sheet1!U84,"0"),TEXT(Sheet1!U84,"00"))))</f>
        <v/>
      </c>
      <c r="L71" s="33" t="str">
        <f>IF(Sheet1!W84="","",IF(VLOOKUP(Sheet1!W84,Sheet2!$A$2:$C$44,3,FALSE)&gt;=71,VLOOKUP(Sheet1!W84,Sheet2!$A$2:$C$44,2,FALSE)&amp;TEXT(Sheet1!Y84,"00")&amp;TEXT(Sheet1!Z84,"00"),VLOOKUP(Sheet1!W84,Sheet2!$A$2:$C$44,2,FALSE)&amp;TEXT(Sheet1!X84,"00")&amp;TEXT(Sheet1!Y84,"00")&amp;IF(Sheet1!AA84="手",TEXT(Sheet1!Z84,"0"),TEXT(Sheet1!Z84,"00"))))</f>
        <v/>
      </c>
      <c r="M71" s="33" t="str">
        <f>IF(Sheet1!AD84="","","●")</f>
        <v/>
      </c>
      <c r="N71" s="33" t="str">
        <f>IF(Sheet1!AE84="","","▲")</f>
        <v/>
      </c>
      <c r="O71" s="33" t="str">
        <f>IF(Sheet1!AF84="","","★")</f>
        <v/>
      </c>
      <c r="P71" s="33" t="str">
        <f>IF(Sheet1!AG84="","","▼")</f>
        <v/>
      </c>
    </row>
    <row r="72" spans="1:16" s="33" customFormat="1" x14ac:dyDescent="0.2">
      <c r="A72" s="33" t="str">
        <f t="shared" si="1"/>
        <v/>
      </c>
      <c r="B72" s="33" t="str">
        <f>ASC(IF(Sheet1!C85="","",IF(LEN(Sheet1!C85)+LEN(Sheet1!D85)=2,Sheet1!C85&amp;"      "&amp;Sheet1!D85&amp;"("&amp;Sheet1!I85&amp;")",IF(LEN(Sheet1!C85)+LEN(Sheet1!D85)=3,Sheet1!C85&amp;"    "&amp;Sheet1!D85&amp;"("&amp;Sheet1!I85&amp;")",IF(LEN(Sheet1!C85)+LEN(Sheet1!D85)=4,Sheet1!C85&amp;"  "&amp;Sheet1!D85&amp;"("&amp;Sheet1!I85&amp;")",IF(LEN(Sheet1!C85)+LEN(Sheet1!D85)&gt;=5,Sheet1!C85&amp;Sheet1!D85&amp;"("&amp;Sheet1!I85&amp;")",""))))))</f>
        <v/>
      </c>
      <c r="C72" s="33" t="str">
        <f>ASC(IF(Sheet1!E85="","",Sheet1!E85&amp;" "&amp;Sheet1!F85))</f>
        <v/>
      </c>
      <c r="D72" s="33" t="str">
        <f>ASC(IF(Sheet1!G85="","",UPPER(Sheet1!G85)&amp;" "&amp;PROPER(Sheet1!H85)&amp;"("&amp;Sheet1!I85&amp;")"))</f>
        <v/>
      </c>
      <c r="E72" s="33" t="str">
        <f>IF(Sheet1!J85="","",IF(Sheet1!J85="女",2,1))</f>
        <v/>
      </c>
      <c r="F72" s="33" t="str">
        <f>IF(Sheet1!K85="","",VLOOKUP(Sheet1!K85,Sheet2!$F$2:$G$50,2,FALSE))</f>
        <v/>
      </c>
      <c r="G72" s="33" t="str">
        <f>IF(Sheet1!L85="","",(Sheet1!L85))</f>
        <v/>
      </c>
      <c r="H72" s="33" t="str">
        <f>IF(B72="","",VALUE(LEFT(Sheet1!E$4,6)))</f>
        <v/>
      </c>
      <c r="I72" s="33" t="str">
        <f>IF(Sheet1!B85="","",VALUE(Sheet1!B85))</f>
        <v/>
      </c>
      <c r="J72" s="33" t="str">
        <f>IF(Sheet1!M85="","",IF(VLOOKUP(Sheet1!M85,Sheet2!$A$2:$C$44,3,FALSE)&gt;=71,VLOOKUP(Sheet1!M85,Sheet2!$A$2:$C$44,2,FALSE)&amp;TEXT(Sheet1!O85,"00")&amp;TEXT(Sheet1!P85,"00"),VLOOKUP(Sheet1!M85,Sheet2!$A$2:$C$44,2,FALSE)&amp;TEXT(Sheet1!N85,"00")&amp;TEXT(Sheet1!O85,"00")&amp;IF(Sheet1!Q85="手",TEXT(Sheet1!P85,"0"),TEXT(Sheet1!P85,"00"))))</f>
        <v/>
      </c>
      <c r="K72" s="33" t="str">
        <f>IF(Sheet1!R85="","",IF(VLOOKUP(Sheet1!R85,Sheet2!$A$2:$C$44,3,FALSE)&gt;=71,VLOOKUP(Sheet1!R85,Sheet2!$A$2:$C$44,2,FALSE)&amp;TEXT(Sheet1!T85,"00")&amp;TEXT(Sheet1!U85,"00"),VLOOKUP(Sheet1!R85,Sheet2!$A$2:$C$44,2,FALSE)&amp;TEXT(Sheet1!S85,"00")&amp;TEXT(Sheet1!T85,"00")&amp;IF(Sheet1!V85="手",TEXT(Sheet1!U85,"0"),TEXT(Sheet1!U85,"00"))))</f>
        <v/>
      </c>
      <c r="L72" s="33" t="str">
        <f>IF(Sheet1!W85="","",IF(VLOOKUP(Sheet1!W85,Sheet2!$A$2:$C$44,3,FALSE)&gt;=71,VLOOKUP(Sheet1!W85,Sheet2!$A$2:$C$44,2,FALSE)&amp;TEXT(Sheet1!Y85,"00")&amp;TEXT(Sheet1!Z85,"00"),VLOOKUP(Sheet1!W85,Sheet2!$A$2:$C$44,2,FALSE)&amp;TEXT(Sheet1!X85,"00")&amp;TEXT(Sheet1!Y85,"00")&amp;IF(Sheet1!AA85="手",TEXT(Sheet1!Z85,"0"),TEXT(Sheet1!Z85,"00"))))</f>
        <v/>
      </c>
      <c r="M72" s="33" t="str">
        <f>IF(Sheet1!AD85="","","●")</f>
        <v/>
      </c>
      <c r="N72" s="33" t="str">
        <f>IF(Sheet1!AE85="","","▲")</f>
        <v/>
      </c>
      <c r="O72" s="33" t="str">
        <f>IF(Sheet1!AF85="","","★")</f>
        <v/>
      </c>
      <c r="P72" s="33" t="str">
        <f>IF(Sheet1!AG85="","","▼")</f>
        <v/>
      </c>
    </row>
    <row r="73" spans="1:16" s="33" customFormat="1" x14ac:dyDescent="0.2">
      <c r="A73" s="33" t="str">
        <f t="shared" si="1"/>
        <v/>
      </c>
      <c r="B73" s="33" t="str">
        <f>ASC(IF(Sheet1!C86="","",IF(LEN(Sheet1!C86)+LEN(Sheet1!D86)=2,Sheet1!C86&amp;"      "&amp;Sheet1!D86&amp;"("&amp;Sheet1!I86&amp;")",IF(LEN(Sheet1!C86)+LEN(Sheet1!D86)=3,Sheet1!C86&amp;"    "&amp;Sheet1!D86&amp;"("&amp;Sheet1!I86&amp;")",IF(LEN(Sheet1!C86)+LEN(Sheet1!D86)=4,Sheet1!C86&amp;"  "&amp;Sheet1!D86&amp;"("&amp;Sheet1!I86&amp;")",IF(LEN(Sheet1!C86)+LEN(Sheet1!D86)&gt;=5,Sheet1!C86&amp;Sheet1!D86&amp;"("&amp;Sheet1!I86&amp;")",""))))))</f>
        <v/>
      </c>
      <c r="C73" s="33" t="str">
        <f>ASC(IF(Sheet1!E86="","",Sheet1!E86&amp;" "&amp;Sheet1!F86))</f>
        <v/>
      </c>
      <c r="D73" s="33" t="str">
        <f>ASC(IF(Sheet1!G86="","",UPPER(Sheet1!G86)&amp;" "&amp;PROPER(Sheet1!H86)&amp;"("&amp;Sheet1!I86&amp;")"))</f>
        <v/>
      </c>
      <c r="E73" s="33" t="str">
        <f>IF(Sheet1!J86="","",IF(Sheet1!J86="女",2,1))</f>
        <v/>
      </c>
      <c r="F73" s="33" t="str">
        <f>IF(Sheet1!K86="","",VLOOKUP(Sheet1!K86,Sheet2!$F$2:$G$50,2,FALSE))</f>
        <v/>
      </c>
      <c r="G73" s="33" t="str">
        <f>IF(Sheet1!L86="","",(Sheet1!L86))</f>
        <v/>
      </c>
      <c r="H73" s="33" t="str">
        <f>IF(B73="","",VALUE(LEFT(Sheet1!E$4,6)))</f>
        <v/>
      </c>
      <c r="I73" s="33" t="str">
        <f>IF(Sheet1!B86="","",VALUE(Sheet1!B86))</f>
        <v/>
      </c>
      <c r="J73" s="33" t="str">
        <f>IF(Sheet1!M86="","",IF(VLOOKUP(Sheet1!M86,Sheet2!$A$2:$C$44,3,FALSE)&gt;=71,VLOOKUP(Sheet1!M86,Sheet2!$A$2:$C$44,2,FALSE)&amp;TEXT(Sheet1!O86,"00")&amp;TEXT(Sheet1!P86,"00"),VLOOKUP(Sheet1!M86,Sheet2!$A$2:$C$44,2,FALSE)&amp;TEXT(Sheet1!N86,"00")&amp;TEXT(Sheet1!O86,"00")&amp;IF(Sheet1!Q86="手",TEXT(Sheet1!P86,"0"),TEXT(Sheet1!P86,"00"))))</f>
        <v/>
      </c>
      <c r="K73" s="33" t="str">
        <f>IF(Sheet1!R86="","",IF(VLOOKUP(Sheet1!R86,Sheet2!$A$2:$C$44,3,FALSE)&gt;=71,VLOOKUP(Sheet1!R86,Sheet2!$A$2:$C$44,2,FALSE)&amp;TEXT(Sheet1!T86,"00")&amp;TEXT(Sheet1!U86,"00"),VLOOKUP(Sheet1!R86,Sheet2!$A$2:$C$44,2,FALSE)&amp;TEXT(Sheet1!S86,"00")&amp;TEXT(Sheet1!T86,"00")&amp;IF(Sheet1!V86="手",TEXT(Sheet1!U86,"0"),TEXT(Sheet1!U86,"00"))))</f>
        <v/>
      </c>
      <c r="L73" s="33" t="str">
        <f>IF(Sheet1!W86="","",IF(VLOOKUP(Sheet1!W86,Sheet2!$A$2:$C$44,3,FALSE)&gt;=71,VLOOKUP(Sheet1!W86,Sheet2!$A$2:$C$44,2,FALSE)&amp;TEXT(Sheet1!Y86,"00")&amp;TEXT(Sheet1!Z86,"00"),VLOOKUP(Sheet1!W86,Sheet2!$A$2:$C$44,2,FALSE)&amp;TEXT(Sheet1!X86,"00")&amp;TEXT(Sheet1!Y86,"00")&amp;IF(Sheet1!AA86="手",TEXT(Sheet1!Z86,"0"),TEXT(Sheet1!Z86,"00"))))</f>
        <v/>
      </c>
      <c r="M73" s="33" t="str">
        <f>IF(Sheet1!AD86="","","●")</f>
        <v/>
      </c>
      <c r="N73" s="33" t="str">
        <f>IF(Sheet1!AE86="","","▲")</f>
        <v/>
      </c>
      <c r="O73" s="33" t="str">
        <f>IF(Sheet1!AF86="","","★")</f>
        <v/>
      </c>
      <c r="P73" s="33" t="str">
        <f>IF(Sheet1!AG86="","","▼")</f>
        <v/>
      </c>
    </row>
    <row r="74" spans="1:16" s="33" customFormat="1" x14ac:dyDescent="0.2">
      <c r="A74" s="33" t="str">
        <f t="shared" si="1"/>
        <v/>
      </c>
      <c r="B74" s="33" t="str">
        <f>ASC(IF(Sheet1!C87="","",IF(LEN(Sheet1!C87)+LEN(Sheet1!D87)=2,Sheet1!C87&amp;"      "&amp;Sheet1!D87&amp;"("&amp;Sheet1!I87&amp;")",IF(LEN(Sheet1!C87)+LEN(Sheet1!D87)=3,Sheet1!C87&amp;"    "&amp;Sheet1!D87&amp;"("&amp;Sheet1!I87&amp;")",IF(LEN(Sheet1!C87)+LEN(Sheet1!D87)=4,Sheet1!C87&amp;"  "&amp;Sheet1!D87&amp;"("&amp;Sheet1!I87&amp;")",IF(LEN(Sheet1!C87)+LEN(Sheet1!D87)&gt;=5,Sheet1!C87&amp;Sheet1!D87&amp;"("&amp;Sheet1!I87&amp;")",""))))))</f>
        <v/>
      </c>
      <c r="C74" s="33" t="str">
        <f>ASC(IF(Sheet1!E87="","",Sheet1!E87&amp;" "&amp;Sheet1!F87))</f>
        <v/>
      </c>
      <c r="D74" s="33" t="str">
        <f>ASC(IF(Sheet1!G87="","",UPPER(Sheet1!G87)&amp;" "&amp;PROPER(Sheet1!H87)&amp;"("&amp;Sheet1!I87&amp;")"))</f>
        <v/>
      </c>
      <c r="E74" s="33" t="str">
        <f>IF(Sheet1!J87="","",IF(Sheet1!J87="女",2,1))</f>
        <v/>
      </c>
      <c r="F74" s="33" t="str">
        <f>IF(Sheet1!K87="","",VLOOKUP(Sheet1!K87,Sheet2!$F$2:$G$50,2,FALSE))</f>
        <v/>
      </c>
      <c r="G74" s="33" t="str">
        <f>IF(Sheet1!L87="","",(Sheet1!L87))</f>
        <v/>
      </c>
      <c r="H74" s="33" t="str">
        <f>IF(B74="","",VALUE(LEFT(Sheet1!E$4,6)))</f>
        <v/>
      </c>
      <c r="I74" s="33" t="str">
        <f>IF(Sheet1!B87="","",VALUE(Sheet1!B87))</f>
        <v/>
      </c>
      <c r="J74" s="33" t="str">
        <f>IF(Sheet1!M87="","",IF(VLOOKUP(Sheet1!M87,Sheet2!$A$2:$C$44,3,FALSE)&gt;=71,VLOOKUP(Sheet1!M87,Sheet2!$A$2:$C$44,2,FALSE)&amp;TEXT(Sheet1!O87,"00")&amp;TEXT(Sheet1!P87,"00"),VLOOKUP(Sheet1!M87,Sheet2!$A$2:$C$44,2,FALSE)&amp;TEXT(Sheet1!N87,"00")&amp;TEXT(Sheet1!O87,"00")&amp;IF(Sheet1!Q87="手",TEXT(Sheet1!P87,"0"),TEXT(Sheet1!P87,"00"))))</f>
        <v/>
      </c>
      <c r="K74" s="33" t="str">
        <f>IF(Sheet1!R87="","",IF(VLOOKUP(Sheet1!R87,Sheet2!$A$2:$C$44,3,FALSE)&gt;=71,VLOOKUP(Sheet1!R87,Sheet2!$A$2:$C$44,2,FALSE)&amp;TEXT(Sheet1!T87,"00")&amp;TEXT(Sheet1!U87,"00"),VLOOKUP(Sheet1!R87,Sheet2!$A$2:$C$44,2,FALSE)&amp;TEXT(Sheet1!S87,"00")&amp;TEXT(Sheet1!T87,"00")&amp;IF(Sheet1!V87="手",TEXT(Sheet1!U87,"0"),TEXT(Sheet1!U87,"00"))))</f>
        <v/>
      </c>
      <c r="L74" s="33" t="str">
        <f>IF(Sheet1!W87="","",IF(VLOOKUP(Sheet1!W87,Sheet2!$A$2:$C$44,3,FALSE)&gt;=71,VLOOKUP(Sheet1!W87,Sheet2!$A$2:$C$44,2,FALSE)&amp;TEXT(Sheet1!Y87,"00")&amp;TEXT(Sheet1!Z87,"00"),VLOOKUP(Sheet1!W87,Sheet2!$A$2:$C$44,2,FALSE)&amp;TEXT(Sheet1!X87,"00")&amp;TEXT(Sheet1!Y87,"00")&amp;IF(Sheet1!AA87="手",TEXT(Sheet1!Z87,"0"),TEXT(Sheet1!Z87,"00"))))</f>
        <v/>
      </c>
      <c r="M74" s="33" t="str">
        <f>IF(Sheet1!AD87="","","●")</f>
        <v/>
      </c>
      <c r="N74" s="33" t="str">
        <f>IF(Sheet1!AE87="","","▲")</f>
        <v/>
      </c>
      <c r="O74" s="33" t="str">
        <f>IF(Sheet1!AF87="","","★")</f>
        <v/>
      </c>
      <c r="P74" s="33" t="str">
        <f>IF(Sheet1!AG87="","","▼")</f>
        <v/>
      </c>
    </row>
    <row r="75" spans="1:16" s="33" customFormat="1" x14ac:dyDescent="0.2">
      <c r="A75" s="33" t="str">
        <f t="shared" si="1"/>
        <v/>
      </c>
      <c r="B75" s="33" t="str">
        <f>ASC(IF(Sheet1!C88="","",IF(LEN(Sheet1!C88)+LEN(Sheet1!D88)=2,Sheet1!C88&amp;"      "&amp;Sheet1!D88&amp;"("&amp;Sheet1!I88&amp;")",IF(LEN(Sheet1!C88)+LEN(Sheet1!D88)=3,Sheet1!C88&amp;"    "&amp;Sheet1!D88&amp;"("&amp;Sheet1!I88&amp;")",IF(LEN(Sheet1!C88)+LEN(Sheet1!D88)=4,Sheet1!C88&amp;"  "&amp;Sheet1!D88&amp;"("&amp;Sheet1!I88&amp;")",IF(LEN(Sheet1!C88)+LEN(Sheet1!D88)&gt;=5,Sheet1!C88&amp;Sheet1!D88&amp;"("&amp;Sheet1!I88&amp;")",""))))))</f>
        <v/>
      </c>
      <c r="C75" s="33" t="str">
        <f>ASC(IF(Sheet1!E88="","",Sheet1!E88&amp;" "&amp;Sheet1!F88))</f>
        <v/>
      </c>
      <c r="D75" s="33" t="str">
        <f>ASC(IF(Sheet1!G88="","",UPPER(Sheet1!G88)&amp;" "&amp;PROPER(Sheet1!H88)&amp;"("&amp;Sheet1!I88&amp;")"))</f>
        <v/>
      </c>
      <c r="E75" s="33" t="str">
        <f>IF(Sheet1!J88="","",IF(Sheet1!J88="女",2,1))</f>
        <v/>
      </c>
      <c r="F75" s="33" t="str">
        <f>IF(Sheet1!K88="","",VLOOKUP(Sheet1!K88,Sheet2!$F$2:$G$50,2,FALSE))</f>
        <v/>
      </c>
      <c r="G75" s="33" t="str">
        <f>IF(Sheet1!L88="","",(Sheet1!L88))</f>
        <v/>
      </c>
      <c r="H75" s="33" t="str">
        <f>IF(B75="","",VALUE(LEFT(Sheet1!E$4,6)))</f>
        <v/>
      </c>
      <c r="I75" s="33" t="str">
        <f>IF(Sheet1!B88="","",VALUE(Sheet1!B88))</f>
        <v/>
      </c>
      <c r="J75" s="33" t="str">
        <f>IF(Sheet1!M88="","",IF(VLOOKUP(Sheet1!M88,Sheet2!$A$2:$C$44,3,FALSE)&gt;=71,VLOOKUP(Sheet1!M88,Sheet2!$A$2:$C$44,2,FALSE)&amp;TEXT(Sheet1!O88,"00")&amp;TEXT(Sheet1!P88,"00"),VLOOKUP(Sheet1!M88,Sheet2!$A$2:$C$44,2,FALSE)&amp;TEXT(Sheet1!N88,"00")&amp;TEXT(Sheet1!O88,"00")&amp;IF(Sheet1!Q88="手",TEXT(Sheet1!P88,"0"),TEXT(Sheet1!P88,"00"))))</f>
        <v/>
      </c>
      <c r="K75" s="33" t="str">
        <f>IF(Sheet1!R88="","",IF(VLOOKUP(Sheet1!R88,Sheet2!$A$2:$C$44,3,FALSE)&gt;=71,VLOOKUP(Sheet1!R88,Sheet2!$A$2:$C$44,2,FALSE)&amp;TEXT(Sheet1!T88,"00")&amp;TEXT(Sheet1!U88,"00"),VLOOKUP(Sheet1!R88,Sheet2!$A$2:$C$44,2,FALSE)&amp;TEXT(Sheet1!S88,"00")&amp;TEXT(Sheet1!T88,"00")&amp;IF(Sheet1!V88="手",TEXT(Sheet1!U88,"0"),TEXT(Sheet1!U88,"00"))))</f>
        <v/>
      </c>
      <c r="L75" s="33" t="str">
        <f>IF(Sheet1!W88="","",IF(VLOOKUP(Sheet1!W88,Sheet2!$A$2:$C$44,3,FALSE)&gt;=71,VLOOKUP(Sheet1!W88,Sheet2!$A$2:$C$44,2,FALSE)&amp;TEXT(Sheet1!Y88,"00")&amp;TEXT(Sheet1!Z88,"00"),VLOOKUP(Sheet1!W88,Sheet2!$A$2:$C$44,2,FALSE)&amp;TEXT(Sheet1!X88,"00")&amp;TEXT(Sheet1!Y88,"00")&amp;IF(Sheet1!AA88="手",TEXT(Sheet1!Z88,"0"),TEXT(Sheet1!Z88,"00"))))</f>
        <v/>
      </c>
      <c r="M75" s="33" t="str">
        <f>IF(Sheet1!AD88="","","●")</f>
        <v/>
      </c>
      <c r="N75" s="33" t="str">
        <f>IF(Sheet1!AE88="","","▲")</f>
        <v/>
      </c>
      <c r="O75" s="33" t="str">
        <f>IF(Sheet1!AF88="","","★")</f>
        <v/>
      </c>
      <c r="P75" s="33" t="str">
        <f>IF(Sheet1!AG88="","","▼")</f>
        <v/>
      </c>
    </row>
    <row r="76" spans="1:16" s="33" customFormat="1" x14ac:dyDescent="0.2">
      <c r="A76" s="33" t="str">
        <f t="shared" si="1"/>
        <v/>
      </c>
      <c r="B76" s="33" t="str">
        <f>ASC(IF(Sheet1!C89="","",IF(LEN(Sheet1!C89)+LEN(Sheet1!D89)=2,Sheet1!C89&amp;"      "&amp;Sheet1!D89&amp;"("&amp;Sheet1!I89&amp;")",IF(LEN(Sheet1!C89)+LEN(Sheet1!D89)=3,Sheet1!C89&amp;"    "&amp;Sheet1!D89&amp;"("&amp;Sheet1!I89&amp;")",IF(LEN(Sheet1!C89)+LEN(Sheet1!D89)=4,Sheet1!C89&amp;"  "&amp;Sheet1!D89&amp;"("&amp;Sheet1!I89&amp;")",IF(LEN(Sheet1!C89)+LEN(Sheet1!D89)&gt;=5,Sheet1!C89&amp;Sheet1!D89&amp;"("&amp;Sheet1!I89&amp;")",""))))))</f>
        <v/>
      </c>
      <c r="C76" s="33" t="str">
        <f>ASC(IF(Sheet1!E89="","",Sheet1!E89&amp;" "&amp;Sheet1!F89))</f>
        <v/>
      </c>
      <c r="D76" s="33" t="str">
        <f>ASC(IF(Sheet1!G89="","",UPPER(Sheet1!G89)&amp;" "&amp;PROPER(Sheet1!H89)&amp;"("&amp;Sheet1!I89&amp;")"))</f>
        <v/>
      </c>
      <c r="E76" s="33" t="str">
        <f>IF(Sheet1!J89="","",IF(Sheet1!J89="女",2,1))</f>
        <v/>
      </c>
      <c r="F76" s="33" t="str">
        <f>IF(Sheet1!K89="","",VLOOKUP(Sheet1!K89,Sheet2!$F$2:$G$50,2,FALSE))</f>
        <v/>
      </c>
      <c r="G76" s="33" t="str">
        <f>IF(Sheet1!L89="","",(Sheet1!L89))</f>
        <v/>
      </c>
      <c r="H76" s="33" t="str">
        <f>IF(B76="","",VALUE(LEFT(Sheet1!E$4,6)))</f>
        <v/>
      </c>
      <c r="I76" s="33" t="str">
        <f>IF(Sheet1!B89="","",VALUE(Sheet1!B89))</f>
        <v/>
      </c>
      <c r="J76" s="33" t="str">
        <f>IF(Sheet1!M89="","",IF(VLOOKUP(Sheet1!M89,Sheet2!$A$2:$C$44,3,FALSE)&gt;=71,VLOOKUP(Sheet1!M89,Sheet2!$A$2:$C$44,2,FALSE)&amp;TEXT(Sheet1!O89,"00")&amp;TEXT(Sheet1!P89,"00"),VLOOKUP(Sheet1!M89,Sheet2!$A$2:$C$44,2,FALSE)&amp;TEXT(Sheet1!N89,"00")&amp;TEXT(Sheet1!O89,"00")&amp;IF(Sheet1!Q89="手",TEXT(Sheet1!P89,"0"),TEXT(Sheet1!P89,"00"))))</f>
        <v/>
      </c>
      <c r="K76" s="33" t="str">
        <f>IF(Sheet1!R89="","",IF(VLOOKUP(Sheet1!R89,Sheet2!$A$2:$C$44,3,FALSE)&gt;=71,VLOOKUP(Sheet1!R89,Sheet2!$A$2:$C$44,2,FALSE)&amp;TEXT(Sheet1!T89,"00")&amp;TEXT(Sheet1!U89,"00"),VLOOKUP(Sheet1!R89,Sheet2!$A$2:$C$44,2,FALSE)&amp;TEXT(Sheet1!S89,"00")&amp;TEXT(Sheet1!T89,"00")&amp;IF(Sheet1!V89="手",TEXT(Sheet1!U89,"0"),TEXT(Sheet1!U89,"00"))))</f>
        <v/>
      </c>
      <c r="L76" s="33" t="str">
        <f>IF(Sheet1!W89="","",IF(VLOOKUP(Sheet1!W89,Sheet2!$A$2:$C$44,3,FALSE)&gt;=71,VLOOKUP(Sheet1!W89,Sheet2!$A$2:$C$44,2,FALSE)&amp;TEXT(Sheet1!Y89,"00")&amp;TEXT(Sheet1!Z89,"00"),VLOOKUP(Sheet1!W89,Sheet2!$A$2:$C$44,2,FALSE)&amp;TEXT(Sheet1!X89,"00")&amp;TEXT(Sheet1!Y89,"00")&amp;IF(Sheet1!AA89="手",TEXT(Sheet1!Z89,"0"),TEXT(Sheet1!Z89,"00"))))</f>
        <v/>
      </c>
      <c r="M76" s="33" t="str">
        <f>IF(Sheet1!AD89="","","●")</f>
        <v/>
      </c>
      <c r="N76" s="33" t="str">
        <f>IF(Sheet1!AE89="","","▲")</f>
        <v/>
      </c>
      <c r="O76" s="33" t="str">
        <f>IF(Sheet1!AF89="","","★")</f>
        <v/>
      </c>
      <c r="P76" s="33" t="str">
        <f>IF(Sheet1!AG89="","","▼")</f>
        <v/>
      </c>
    </row>
    <row r="77" spans="1:16" s="33" customFormat="1" x14ac:dyDescent="0.2">
      <c r="A77" s="33" t="str">
        <f t="shared" si="1"/>
        <v/>
      </c>
      <c r="B77" s="33" t="str">
        <f>ASC(IF(Sheet1!C90="","",IF(LEN(Sheet1!C90)+LEN(Sheet1!D90)=2,Sheet1!C90&amp;"      "&amp;Sheet1!D90&amp;"("&amp;Sheet1!I90&amp;")",IF(LEN(Sheet1!C90)+LEN(Sheet1!D90)=3,Sheet1!C90&amp;"    "&amp;Sheet1!D90&amp;"("&amp;Sheet1!I90&amp;")",IF(LEN(Sheet1!C90)+LEN(Sheet1!D90)=4,Sheet1!C90&amp;"  "&amp;Sheet1!D90&amp;"("&amp;Sheet1!I90&amp;")",IF(LEN(Sheet1!C90)+LEN(Sheet1!D90)&gt;=5,Sheet1!C90&amp;Sheet1!D90&amp;"("&amp;Sheet1!I90&amp;")",""))))))</f>
        <v/>
      </c>
      <c r="C77" s="33" t="str">
        <f>ASC(IF(Sheet1!E90="","",Sheet1!E90&amp;" "&amp;Sheet1!F90))</f>
        <v/>
      </c>
      <c r="D77" s="33" t="str">
        <f>ASC(IF(Sheet1!G90="","",UPPER(Sheet1!G90)&amp;" "&amp;PROPER(Sheet1!H90)&amp;"("&amp;Sheet1!I90&amp;")"))</f>
        <v/>
      </c>
      <c r="E77" s="33" t="str">
        <f>IF(Sheet1!J90="","",IF(Sheet1!J90="女",2,1))</f>
        <v/>
      </c>
      <c r="F77" s="33" t="str">
        <f>IF(Sheet1!K90="","",VLOOKUP(Sheet1!K90,Sheet2!$F$2:$G$50,2,FALSE))</f>
        <v/>
      </c>
      <c r="G77" s="33" t="str">
        <f>IF(Sheet1!L90="","",(Sheet1!L90))</f>
        <v/>
      </c>
      <c r="H77" s="33" t="str">
        <f>IF(B77="","",VALUE(LEFT(Sheet1!E$4,6)))</f>
        <v/>
      </c>
      <c r="I77" s="33" t="str">
        <f>IF(Sheet1!B90="","",VALUE(Sheet1!B90))</f>
        <v/>
      </c>
      <c r="J77" s="33" t="str">
        <f>IF(Sheet1!M90="","",IF(VLOOKUP(Sheet1!M90,Sheet2!$A$2:$C$44,3,FALSE)&gt;=71,VLOOKUP(Sheet1!M90,Sheet2!$A$2:$C$44,2,FALSE)&amp;TEXT(Sheet1!O90,"00")&amp;TEXT(Sheet1!P90,"00"),VLOOKUP(Sheet1!M90,Sheet2!$A$2:$C$44,2,FALSE)&amp;TEXT(Sheet1!N90,"00")&amp;TEXT(Sheet1!O90,"00")&amp;IF(Sheet1!Q90="手",TEXT(Sheet1!P90,"0"),TEXT(Sheet1!P90,"00"))))</f>
        <v/>
      </c>
      <c r="K77" s="33" t="str">
        <f>IF(Sheet1!R90="","",IF(VLOOKUP(Sheet1!R90,Sheet2!$A$2:$C$44,3,FALSE)&gt;=71,VLOOKUP(Sheet1!R90,Sheet2!$A$2:$C$44,2,FALSE)&amp;TEXT(Sheet1!T90,"00")&amp;TEXT(Sheet1!U90,"00"),VLOOKUP(Sheet1!R90,Sheet2!$A$2:$C$44,2,FALSE)&amp;TEXT(Sheet1!S90,"00")&amp;TEXT(Sheet1!T90,"00")&amp;IF(Sheet1!V90="手",TEXT(Sheet1!U90,"0"),TEXT(Sheet1!U90,"00"))))</f>
        <v/>
      </c>
      <c r="L77" s="33" t="str">
        <f>IF(Sheet1!W90="","",IF(VLOOKUP(Sheet1!W90,Sheet2!$A$2:$C$44,3,FALSE)&gt;=71,VLOOKUP(Sheet1!W90,Sheet2!$A$2:$C$44,2,FALSE)&amp;TEXT(Sheet1!Y90,"00")&amp;TEXT(Sheet1!Z90,"00"),VLOOKUP(Sheet1!W90,Sheet2!$A$2:$C$44,2,FALSE)&amp;TEXT(Sheet1!X90,"00")&amp;TEXT(Sheet1!Y90,"00")&amp;IF(Sheet1!AA90="手",TEXT(Sheet1!Z90,"0"),TEXT(Sheet1!Z90,"00"))))</f>
        <v/>
      </c>
      <c r="M77" s="33" t="str">
        <f>IF(Sheet1!AD90="","","●")</f>
        <v/>
      </c>
      <c r="N77" s="33" t="str">
        <f>IF(Sheet1!AE90="","","▲")</f>
        <v/>
      </c>
      <c r="O77" s="33" t="str">
        <f>IF(Sheet1!AF90="","","★")</f>
        <v/>
      </c>
      <c r="P77" s="33" t="str">
        <f>IF(Sheet1!AG90="","","▼")</f>
        <v/>
      </c>
    </row>
    <row r="78" spans="1:16" s="33" customFormat="1" x14ac:dyDescent="0.2">
      <c r="A78" s="33" t="str">
        <f t="shared" si="1"/>
        <v/>
      </c>
      <c r="B78" s="33" t="str">
        <f>ASC(IF(Sheet1!C91="","",IF(LEN(Sheet1!C91)+LEN(Sheet1!D91)=2,Sheet1!C91&amp;"      "&amp;Sheet1!D91&amp;"("&amp;Sheet1!I91&amp;")",IF(LEN(Sheet1!C91)+LEN(Sheet1!D91)=3,Sheet1!C91&amp;"    "&amp;Sheet1!D91&amp;"("&amp;Sheet1!I91&amp;")",IF(LEN(Sheet1!C91)+LEN(Sheet1!D91)=4,Sheet1!C91&amp;"  "&amp;Sheet1!D91&amp;"("&amp;Sheet1!I91&amp;")",IF(LEN(Sheet1!C91)+LEN(Sheet1!D91)&gt;=5,Sheet1!C91&amp;Sheet1!D91&amp;"("&amp;Sheet1!I91&amp;")",""))))))</f>
        <v/>
      </c>
      <c r="C78" s="33" t="str">
        <f>ASC(IF(Sheet1!E91="","",Sheet1!E91&amp;" "&amp;Sheet1!F91))</f>
        <v/>
      </c>
      <c r="D78" s="33" t="str">
        <f>ASC(IF(Sheet1!G91="","",UPPER(Sheet1!G91)&amp;" "&amp;PROPER(Sheet1!H91)&amp;"("&amp;Sheet1!I91&amp;")"))</f>
        <v/>
      </c>
      <c r="E78" s="33" t="str">
        <f>IF(Sheet1!J91="","",IF(Sheet1!J91="女",2,1))</f>
        <v/>
      </c>
      <c r="F78" s="33" t="str">
        <f>IF(Sheet1!K91="","",VLOOKUP(Sheet1!K91,Sheet2!$F$2:$G$50,2,FALSE))</f>
        <v/>
      </c>
      <c r="G78" s="33" t="str">
        <f>IF(Sheet1!L91="","",(Sheet1!L91))</f>
        <v/>
      </c>
      <c r="H78" s="33" t="str">
        <f>IF(B78="","",VALUE(LEFT(Sheet1!E$4,6)))</f>
        <v/>
      </c>
      <c r="I78" s="33" t="str">
        <f>IF(Sheet1!B91="","",VALUE(Sheet1!B91))</f>
        <v/>
      </c>
      <c r="J78" s="33" t="str">
        <f>IF(Sheet1!M91="","",IF(VLOOKUP(Sheet1!M91,Sheet2!$A$2:$C$44,3,FALSE)&gt;=71,VLOOKUP(Sheet1!M91,Sheet2!$A$2:$C$44,2,FALSE)&amp;TEXT(Sheet1!O91,"00")&amp;TEXT(Sheet1!P91,"00"),VLOOKUP(Sheet1!M91,Sheet2!$A$2:$C$44,2,FALSE)&amp;TEXT(Sheet1!N91,"00")&amp;TEXT(Sheet1!O91,"00")&amp;IF(Sheet1!Q91="手",TEXT(Sheet1!P91,"0"),TEXT(Sheet1!P91,"00"))))</f>
        <v/>
      </c>
      <c r="K78" s="33" t="str">
        <f>IF(Sheet1!R91="","",IF(VLOOKUP(Sheet1!R91,Sheet2!$A$2:$C$44,3,FALSE)&gt;=71,VLOOKUP(Sheet1!R91,Sheet2!$A$2:$C$44,2,FALSE)&amp;TEXT(Sheet1!T91,"00")&amp;TEXT(Sheet1!U91,"00"),VLOOKUP(Sheet1!R91,Sheet2!$A$2:$C$44,2,FALSE)&amp;TEXT(Sheet1!S91,"00")&amp;TEXT(Sheet1!T91,"00")&amp;IF(Sheet1!V91="手",TEXT(Sheet1!U91,"0"),TEXT(Sheet1!U91,"00"))))</f>
        <v/>
      </c>
      <c r="L78" s="33" t="str">
        <f>IF(Sheet1!W91="","",IF(VLOOKUP(Sheet1!W91,Sheet2!$A$2:$C$44,3,FALSE)&gt;=71,VLOOKUP(Sheet1!W91,Sheet2!$A$2:$C$44,2,FALSE)&amp;TEXT(Sheet1!Y91,"00")&amp;TEXT(Sheet1!Z91,"00"),VLOOKUP(Sheet1!W91,Sheet2!$A$2:$C$44,2,FALSE)&amp;TEXT(Sheet1!X91,"00")&amp;TEXT(Sheet1!Y91,"00")&amp;IF(Sheet1!AA91="手",TEXT(Sheet1!Z91,"0"),TEXT(Sheet1!Z91,"00"))))</f>
        <v/>
      </c>
      <c r="M78" s="33" t="str">
        <f>IF(Sheet1!AD91="","","●")</f>
        <v/>
      </c>
      <c r="N78" s="33" t="str">
        <f>IF(Sheet1!AE91="","","▲")</f>
        <v/>
      </c>
      <c r="O78" s="33" t="str">
        <f>IF(Sheet1!AF91="","","★")</f>
        <v/>
      </c>
      <c r="P78" s="33" t="str">
        <f>IF(Sheet1!AG91="","","▼")</f>
        <v/>
      </c>
    </row>
    <row r="79" spans="1:16" s="33" customFormat="1" x14ac:dyDescent="0.2">
      <c r="A79" s="33" t="str">
        <f t="shared" si="1"/>
        <v/>
      </c>
      <c r="B79" s="33" t="str">
        <f>ASC(IF(Sheet1!C92="","",IF(LEN(Sheet1!C92)+LEN(Sheet1!D92)=2,Sheet1!C92&amp;"      "&amp;Sheet1!D92&amp;"("&amp;Sheet1!I92&amp;")",IF(LEN(Sheet1!C92)+LEN(Sheet1!D92)=3,Sheet1!C92&amp;"    "&amp;Sheet1!D92&amp;"("&amp;Sheet1!I92&amp;")",IF(LEN(Sheet1!C92)+LEN(Sheet1!D92)=4,Sheet1!C92&amp;"  "&amp;Sheet1!D92&amp;"("&amp;Sheet1!I92&amp;")",IF(LEN(Sheet1!C92)+LEN(Sheet1!D92)&gt;=5,Sheet1!C92&amp;Sheet1!D92&amp;"("&amp;Sheet1!I92&amp;")",""))))))</f>
        <v/>
      </c>
      <c r="C79" s="33" t="str">
        <f>ASC(IF(Sheet1!E92="","",Sheet1!E92&amp;" "&amp;Sheet1!F92))</f>
        <v/>
      </c>
      <c r="D79" s="33" t="str">
        <f>ASC(IF(Sheet1!G92="","",UPPER(Sheet1!G92)&amp;" "&amp;PROPER(Sheet1!H92)&amp;"("&amp;Sheet1!I92&amp;")"))</f>
        <v/>
      </c>
      <c r="E79" s="33" t="str">
        <f>IF(Sheet1!J92="","",IF(Sheet1!J92="女",2,1))</f>
        <v/>
      </c>
      <c r="F79" s="33" t="str">
        <f>IF(Sheet1!K92="","",VLOOKUP(Sheet1!K92,Sheet2!$F$2:$G$50,2,FALSE))</f>
        <v/>
      </c>
      <c r="G79" s="33" t="str">
        <f>IF(Sheet1!L92="","",(Sheet1!L92))</f>
        <v/>
      </c>
      <c r="H79" s="33" t="str">
        <f>IF(B79="","",VALUE(LEFT(Sheet1!E$4,6)))</f>
        <v/>
      </c>
      <c r="I79" s="33" t="str">
        <f>IF(Sheet1!B92="","",VALUE(Sheet1!B92))</f>
        <v/>
      </c>
      <c r="J79" s="33" t="str">
        <f>IF(Sheet1!M92="","",IF(VLOOKUP(Sheet1!M92,Sheet2!$A$2:$C$44,3,FALSE)&gt;=71,VLOOKUP(Sheet1!M92,Sheet2!$A$2:$C$44,2,FALSE)&amp;TEXT(Sheet1!O92,"00")&amp;TEXT(Sheet1!P92,"00"),VLOOKUP(Sheet1!M92,Sheet2!$A$2:$C$44,2,FALSE)&amp;TEXT(Sheet1!N92,"00")&amp;TEXT(Sheet1!O92,"00")&amp;IF(Sheet1!Q92="手",TEXT(Sheet1!P92,"0"),TEXT(Sheet1!P92,"00"))))</f>
        <v/>
      </c>
      <c r="K79" s="33" t="str">
        <f>IF(Sheet1!R92="","",IF(VLOOKUP(Sheet1!R92,Sheet2!$A$2:$C$44,3,FALSE)&gt;=71,VLOOKUP(Sheet1!R92,Sheet2!$A$2:$C$44,2,FALSE)&amp;TEXT(Sheet1!T92,"00")&amp;TEXT(Sheet1!U92,"00"),VLOOKUP(Sheet1!R92,Sheet2!$A$2:$C$44,2,FALSE)&amp;TEXT(Sheet1!S92,"00")&amp;TEXT(Sheet1!T92,"00")&amp;IF(Sheet1!V92="手",TEXT(Sheet1!U92,"0"),TEXT(Sheet1!U92,"00"))))</f>
        <v/>
      </c>
      <c r="L79" s="33" t="str">
        <f>IF(Sheet1!W92="","",IF(VLOOKUP(Sheet1!W92,Sheet2!$A$2:$C$44,3,FALSE)&gt;=71,VLOOKUP(Sheet1!W92,Sheet2!$A$2:$C$44,2,FALSE)&amp;TEXT(Sheet1!Y92,"00")&amp;TEXT(Sheet1!Z92,"00"),VLOOKUP(Sheet1!W92,Sheet2!$A$2:$C$44,2,FALSE)&amp;TEXT(Sheet1!X92,"00")&amp;TEXT(Sheet1!Y92,"00")&amp;IF(Sheet1!AA92="手",TEXT(Sheet1!Z92,"0"),TEXT(Sheet1!Z92,"00"))))</f>
        <v/>
      </c>
      <c r="M79" s="33" t="str">
        <f>IF(Sheet1!AD92="","","●")</f>
        <v/>
      </c>
      <c r="N79" s="33" t="str">
        <f>IF(Sheet1!AE92="","","▲")</f>
        <v/>
      </c>
      <c r="O79" s="33" t="str">
        <f>IF(Sheet1!AF92="","","★")</f>
        <v/>
      </c>
      <c r="P79" s="33" t="str">
        <f>IF(Sheet1!AG92="","","▼")</f>
        <v/>
      </c>
    </row>
    <row r="80" spans="1:16" s="33" customFormat="1" x14ac:dyDescent="0.2">
      <c r="A80" s="33" t="str">
        <f t="shared" si="1"/>
        <v/>
      </c>
      <c r="B80" s="33" t="str">
        <f>ASC(IF(Sheet1!C93="","",IF(LEN(Sheet1!C93)+LEN(Sheet1!D93)=2,Sheet1!C93&amp;"      "&amp;Sheet1!D93&amp;"("&amp;Sheet1!I93&amp;")",IF(LEN(Sheet1!C93)+LEN(Sheet1!D93)=3,Sheet1!C93&amp;"    "&amp;Sheet1!D93&amp;"("&amp;Sheet1!I93&amp;")",IF(LEN(Sheet1!C93)+LEN(Sheet1!D93)=4,Sheet1!C93&amp;"  "&amp;Sheet1!D93&amp;"("&amp;Sheet1!I93&amp;")",IF(LEN(Sheet1!C93)+LEN(Sheet1!D93)&gt;=5,Sheet1!C93&amp;Sheet1!D93&amp;"("&amp;Sheet1!I93&amp;")",""))))))</f>
        <v/>
      </c>
      <c r="C80" s="33" t="str">
        <f>ASC(IF(Sheet1!E93="","",Sheet1!E93&amp;" "&amp;Sheet1!F93))</f>
        <v/>
      </c>
      <c r="D80" s="33" t="str">
        <f>ASC(IF(Sheet1!G93="","",UPPER(Sheet1!G93)&amp;" "&amp;PROPER(Sheet1!H93)&amp;"("&amp;Sheet1!I93&amp;")"))</f>
        <v/>
      </c>
      <c r="E80" s="33" t="str">
        <f>IF(Sheet1!J93="","",IF(Sheet1!J93="女",2,1))</f>
        <v/>
      </c>
      <c r="F80" s="33" t="str">
        <f>IF(Sheet1!K93="","",VLOOKUP(Sheet1!K93,Sheet2!$F$2:$G$50,2,FALSE))</f>
        <v/>
      </c>
      <c r="G80" s="33" t="str">
        <f>IF(Sheet1!L93="","",(Sheet1!L93))</f>
        <v/>
      </c>
      <c r="H80" s="33" t="str">
        <f>IF(B80="","",VALUE(LEFT(Sheet1!E$4,6)))</f>
        <v/>
      </c>
      <c r="I80" s="33" t="str">
        <f>IF(Sheet1!B93="","",VALUE(Sheet1!B93))</f>
        <v/>
      </c>
      <c r="J80" s="33" t="str">
        <f>IF(Sheet1!M93="","",IF(VLOOKUP(Sheet1!M93,Sheet2!$A$2:$C$44,3,FALSE)&gt;=71,VLOOKUP(Sheet1!M93,Sheet2!$A$2:$C$44,2,FALSE)&amp;TEXT(Sheet1!O93,"00")&amp;TEXT(Sheet1!P93,"00"),VLOOKUP(Sheet1!M93,Sheet2!$A$2:$C$44,2,FALSE)&amp;TEXT(Sheet1!N93,"00")&amp;TEXT(Sheet1!O93,"00")&amp;IF(Sheet1!Q93="手",TEXT(Sheet1!P93,"0"),TEXT(Sheet1!P93,"00"))))</f>
        <v/>
      </c>
      <c r="K80" s="33" t="str">
        <f>IF(Sheet1!R93="","",IF(VLOOKUP(Sheet1!R93,Sheet2!$A$2:$C$44,3,FALSE)&gt;=71,VLOOKUP(Sheet1!R93,Sheet2!$A$2:$C$44,2,FALSE)&amp;TEXT(Sheet1!T93,"00")&amp;TEXT(Sheet1!U93,"00"),VLOOKUP(Sheet1!R93,Sheet2!$A$2:$C$44,2,FALSE)&amp;TEXT(Sheet1!S93,"00")&amp;TEXT(Sheet1!T93,"00")&amp;IF(Sheet1!V93="手",TEXT(Sheet1!U93,"0"),TEXT(Sheet1!U93,"00"))))</f>
        <v/>
      </c>
      <c r="L80" s="33" t="str">
        <f>IF(Sheet1!W93="","",IF(VLOOKUP(Sheet1!W93,Sheet2!$A$2:$C$44,3,FALSE)&gt;=71,VLOOKUP(Sheet1!W93,Sheet2!$A$2:$C$44,2,FALSE)&amp;TEXT(Sheet1!Y93,"00")&amp;TEXT(Sheet1!Z93,"00"),VLOOKUP(Sheet1!W93,Sheet2!$A$2:$C$44,2,FALSE)&amp;TEXT(Sheet1!X93,"00")&amp;TEXT(Sheet1!Y93,"00")&amp;IF(Sheet1!AA93="手",TEXT(Sheet1!Z93,"0"),TEXT(Sheet1!Z93,"00"))))</f>
        <v/>
      </c>
      <c r="M80" s="33" t="str">
        <f>IF(Sheet1!AD93="","","●")</f>
        <v/>
      </c>
      <c r="N80" s="33" t="str">
        <f>IF(Sheet1!AE93="","","▲")</f>
        <v/>
      </c>
      <c r="O80" s="33" t="str">
        <f>IF(Sheet1!AF93="","","★")</f>
        <v/>
      </c>
      <c r="P80" s="33" t="str">
        <f>IF(Sheet1!AG93="","","▼")</f>
        <v/>
      </c>
    </row>
    <row r="81" spans="1:16" s="33" customFormat="1" x14ac:dyDescent="0.2">
      <c r="A81" s="33" t="str">
        <f t="shared" si="1"/>
        <v/>
      </c>
      <c r="B81" s="33" t="str">
        <f>ASC(IF(Sheet1!C94="","",IF(LEN(Sheet1!C94)+LEN(Sheet1!D94)=2,Sheet1!C94&amp;"      "&amp;Sheet1!D94&amp;"("&amp;Sheet1!I94&amp;")",IF(LEN(Sheet1!C94)+LEN(Sheet1!D94)=3,Sheet1!C94&amp;"    "&amp;Sheet1!D94&amp;"("&amp;Sheet1!I94&amp;")",IF(LEN(Sheet1!C94)+LEN(Sheet1!D94)=4,Sheet1!C94&amp;"  "&amp;Sheet1!D94&amp;"("&amp;Sheet1!I94&amp;")",IF(LEN(Sheet1!C94)+LEN(Sheet1!D94)&gt;=5,Sheet1!C94&amp;Sheet1!D94&amp;"("&amp;Sheet1!I94&amp;")",""))))))</f>
        <v/>
      </c>
      <c r="C81" s="33" t="str">
        <f>ASC(IF(Sheet1!E94="","",Sheet1!E94&amp;" "&amp;Sheet1!F94))</f>
        <v/>
      </c>
      <c r="D81" s="33" t="str">
        <f>ASC(IF(Sheet1!G94="","",UPPER(Sheet1!G94)&amp;" "&amp;PROPER(Sheet1!H94)&amp;"("&amp;Sheet1!I94&amp;")"))</f>
        <v/>
      </c>
      <c r="E81" s="33" t="str">
        <f>IF(Sheet1!J94="","",IF(Sheet1!J94="女",2,1))</f>
        <v/>
      </c>
      <c r="F81" s="33" t="str">
        <f>IF(Sheet1!K94="","",VLOOKUP(Sheet1!K94,Sheet2!$F$2:$G$50,2,FALSE))</f>
        <v/>
      </c>
      <c r="G81" s="33" t="str">
        <f>IF(Sheet1!L94="","",(Sheet1!L94))</f>
        <v/>
      </c>
      <c r="H81" s="33" t="str">
        <f>IF(B81="","",VALUE(LEFT(Sheet1!E$4,6)))</f>
        <v/>
      </c>
      <c r="I81" s="33" t="str">
        <f>IF(Sheet1!B94="","",VALUE(Sheet1!B94))</f>
        <v/>
      </c>
      <c r="J81" s="33" t="str">
        <f>IF(Sheet1!M94="","",IF(VLOOKUP(Sheet1!M94,Sheet2!$A$2:$C$44,3,FALSE)&gt;=71,VLOOKUP(Sheet1!M94,Sheet2!$A$2:$C$44,2,FALSE)&amp;TEXT(Sheet1!O94,"00")&amp;TEXT(Sheet1!P94,"00"),VLOOKUP(Sheet1!M94,Sheet2!$A$2:$C$44,2,FALSE)&amp;TEXT(Sheet1!N94,"00")&amp;TEXT(Sheet1!O94,"00")&amp;IF(Sheet1!Q94="手",TEXT(Sheet1!P94,"0"),TEXT(Sheet1!P94,"00"))))</f>
        <v/>
      </c>
      <c r="K81" s="33" t="str">
        <f>IF(Sheet1!R94="","",IF(VLOOKUP(Sheet1!R94,Sheet2!$A$2:$C$44,3,FALSE)&gt;=71,VLOOKUP(Sheet1!R94,Sheet2!$A$2:$C$44,2,FALSE)&amp;TEXT(Sheet1!T94,"00")&amp;TEXT(Sheet1!U94,"00"),VLOOKUP(Sheet1!R94,Sheet2!$A$2:$C$44,2,FALSE)&amp;TEXT(Sheet1!S94,"00")&amp;TEXT(Sheet1!T94,"00")&amp;IF(Sheet1!V94="手",TEXT(Sheet1!U94,"0"),TEXT(Sheet1!U94,"00"))))</f>
        <v/>
      </c>
      <c r="L81" s="33" t="str">
        <f>IF(Sheet1!W94="","",IF(VLOOKUP(Sheet1!W94,Sheet2!$A$2:$C$44,3,FALSE)&gt;=71,VLOOKUP(Sheet1!W94,Sheet2!$A$2:$C$44,2,FALSE)&amp;TEXT(Sheet1!Y94,"00")&amp;TEXT(Sheet1!Z94,"00"),VLOOKUP(Sheet1!W94,Sheet2!$A$2:$C$44,2,FALSE)&amp;TEXT(Sheet1!X94,"00")&amp;TEXT(Sheet1!Y94,"00")&amp;IF(Sheet1!AA94="手",TEXT(Sheet1!Z94,"0"),TEXT(Sheet1!Z94,"00"))))</f>
        <v/>
      </c>
      <c r="M81" s="33" t="str">
        <f>IF(Sheet1!AD94="","","●")</f>
        <v/>
      </c>
      <c r="N81" s="33" t="str">
        <f>IF(Sheet1!AE94="","","▲")</f>
        <v/>
      </c>
      <c r="O81" s="33" t="str">
        <f>IF(Sheet1!AF94="","","★")</f>
        <v/>
      </c>
      <c r="P81" s="33" t="str">
        <f>IF(Sheet1!AG94="","","▼")</f>
        <v/>
      </c>
    </row>
    <row r="82" spans="1:16" s="33" customFormat="1" x14ac:dyDescent="0.2">
      <c r="A82" s="33" t="str">
        <f t="shared" si="1"/>
        <v/>
      </c>
      <c r="B82" s="33" t="str">
        <f>ASC(IF(Sheet1!C95="","",IF(LEN(Sheet1!C95)+LEN(Sheet1!D95)=2,Sheet1!C95&amp;"      "&amp;Sheet1!D95&amp;"("&amp;Sheet1!I95&amp;")",IF(LEN(Sheet1!C95)+LEN(Sheet1!D95)=3,Sheet1!C95&amp;"    "&amp;Sheet1!D95&amp;"("&amp;Sheet1!I95&amp;")",IF(LEN(Sheet1!C95)+LEN(Sheet1!D95)=4,Sheet1!C95&amp;"  "&amp;Sheet1!D95&amp;"("&amp;Sheet1!I95&amp;")",IF(LEN(Sheet1!C95)+LEN(Sheet1!D95)&gt;=5,Sheet1!C95&amp;Sheet1!D95&amp;"("&amp;Sheet1!I95&amp;")",""))))))</f>
        <v/>
      </c>
      <c r="C82" s="33" t="str">
        <f>ASC(IF(Sheet1!E95="","",Sheet1!E95&amp;" "&amp;Sheet1!F95))</f>
        <v/>
      </c>
      <c r="D82" s="33" t="str">
        <f>ASC(IF(Sheet1!G95="","",UPPER(Sheet1!G95)&amp;" "&amp;PROPER(Sheet1!H95)&amp;"("&amp;Sheet1!I95&amp;")"))</f>
        <v/>
      </c>
      <c r="E82" s="33" t="str">
        <f>IF(Sheet1!J95="","",IF(Sheet1!J95="女",2,1))</f>
        <v/>
      </c>
      <c r="F82" s="33" t="str">
        <f>IF(Sheet1!K95="","",VLOOKUP(Sheet1!K95,Sheet2!$F$2:$G$50,2,FALSE))</f>
        <v/>
      </c>
      <c r="G82" s="33" t="str">
        <f>IF(Sheet1!L95="","",(Sheet1!L95))</f>
        <v/>
      </c>
      <c r="H82" s="33" t="str">
        <f>IF(B82="","",VALUE(LEFT(Sheet1!E$4,6)))</f>
        <v/>
      </c>
      <c r="I82" s="33" t="str">
        <f>IF(Sheet1!B95="","",VALUE(Sheet1!B95))</f>
        <v/>
      </c>
      <c r="J82" s="33" t="str">
        <f>IF(Sheet1!M95="","",IF(VLOOKUP(Sheet1!M95,Sheet2!$A$2:$C$44,3,FALSE)&gt;=71,VLOOKUP(Sheet1!M95,Sheet2!$A$2:$C$44,2,FALSE)&amp;TEXT(Sheet1!O95,"00")&amp;TEXT(Sheet1!P95,"00"),VLOOKUP(Sheet1!M95,Sheet2!$A$2:$C$44,2,FALSE)&amp;TEXT(Sheet1!N95,"00")&amp;TEXT(Sheet1!O95,"00")&amp;IF(Sheet1!Q95="手",TEXT(Sheet1!P95,"0"),TEXT(Sheet1!P95,"00"))))</f>
        <v/>
      </c>
      <c r="K82" s="33" t="str">
        <f>IF(Sheet1!R95="","",IF(VLOOKUP(Sheet1!R95,Sheet2!$A$2:$C$44,3,FALSE)&gt;=71,VLOOKUP(Sheet1!R95,Sheet2!$A$2:$C$44,2,FALSE)&amp;TEXT(Sheet1!T95,"00")&amp;TEXT(Sheet1!U95,"00"),VLOOKUP(Sheet1!R95,Sheet2!$A$2:$C$44,2,FALSE)&amp;TEXT(Sheet1!S95,"00")&amp;TEXT(Sheet1!T95,"00")&amp;IF(Sheet1!V95="手",TEXT(Sheet1!U95,"0"),TEXT(Sheet1!U95,"00"))))</f>
        <v/>
      </c>
      <c r="L82" s="33" t="str">
        <f>IF(Sheet1!W95="","",IF(VLOOKUP(Sheet1!W95,Sheet2!$A$2:$C$44,3,FALSE)&gt;=71,VLOOKUP(Sheet1!W95,Sheet2!$A$2:$C$44,2,FALSE)&amp;TEXT(Sheet1!Y95,"00")&amp;TEXT(Sheet1!Z95,"00"),VLOOKUP(Sheet1!W95,Sheet2!$A$2:$C$44,2,FALSE)&amp;TEXT(Sheet1!X95,"00")&amp;TEXT(Sheet1!Y95,"00")&amp;IF(Sheet1!AA95="手",TEXT(Sheet1!Z95,"0"),TEXT(Sheet1!Z95,"00"))))</f>
        <v/>
      </c>
      <c r="M82" s="33" t="str">
        <f>IF(Sheet1!AD95="","","●")</f>
        <v/>
      </c>
      <c r="N82" s="33" t="str">
        <f>IF(Sheet1!AE95="","","▲")</f>
        <v/>
      </c>
      <c r="O82" s="33" t="str">
        <f>IF(Sheet1!AF95="","","★")</f>
        <v/>
      </c>
      <c r="P82" s="33" t="str">
        <f>IF(Sheet1!AG95="","","▼")</f>
        <v/>
      </c>
    </row>
    <row r="83" spans="1:16" s="33" customFormat="1" x14ac:dyDescent="0.2">
      <c r="A83" s="33" t="str">
        <f t="shared" si="1"/>
        <v/>
      </c>
      <c r="B83" s="33" t="str">
        <f>ASC(IF(Sheet1!C96="","",IF(LEN(Sheet1!C96)+LEN(Sheet1!D96)=2,Sheet1!C96&amp;"      "&amp;Sheet1!D96&amp;"("&amp;Sheet1!I96&amp;")",IF(LEN(Sheet1!C96)+LEN(Sheet1!D96)=3,Sheet1!C96&amp;"    "&amp;Sheet1!D96&amp;"("&amp;Sheet1!I96&amp;")",IF(LEN(Sheet1!C96)+LEN(Sheet1!D96)=4,Sheet1!C96&amp;"  "&amp;Sheet1!D96&amp;"("&amp;Sheet1!I96&amp;")",IF(LEN(Sheet1!C96)+LEN(Sheet1!D96)&gt;=5,Sheet1!C96&amp;Sheet1!D96&amp;"("&amp;Sheet1!I96&amp;")",""))))))</f>
        <v/>
      </c>
      <c r="C83" s="33" t="str">
        <f>ASC(IF(Sheet1!E96="","",Sheet1!E96&amp;" "&amp;Sheet1!F96))</f>
        <v/>
      </c>
      <c r="D83" s="33" t="str">
        <f>ASC(IF(Sheet1!G96="","",UPPER(Sheet1!G96)&amp;" "&amp;PROPER(Sheet1!H96)&amp;"("&amp;Sheet1!I96&amp;")"))</f>
        <v/>
      </c>
      <c r="E83" s="33" t="str">
        <f>IF(Sheet1!J96="","",IF(Sheet1!J96="女",2,1))</f>
        <v/>
      </c>
      <c r="F83" s="33" t="str">
        <f>IF(Sheet1!K96="","",VLOOKUP(Sheet1!K96,Sheet2!$F$2:$G$50,2,FALSE))</f>
        <v/>
      </c>
      <c r="G83" s="33" t="str">
        <f>IF(Sheet1!L96="","",(Sheet1!L96))</f>
        <v/>
      </c>
      <c r="H83" s="33" t="str">
        <f>IF(B83="","",VALUE(LEFT(Sheet1!E$4,6)))</f>
        <v/>
      </c>
      <c r="I83" s="33" t="str">
        <f>IF(Sheet1!B96="","",VALUE(Sheet1!B96))</f>
        <v/>
      </c>
      <c r="J83" s="33" t="str">
        <f>IF(Sheet1!M96="","",IF(VLOOKUP(Sheet1!M96,Sheet2!$A$2:$C$44,3,FALSE)&gt;=71,VLOOKUP(Sheet1!M96,Sheet2!$A$2:$C$44,2,FALSE)&amp;TEXT(Sheet1!O96,"00")&amp;TEXT(Sheet1!P96,"00"),VLOOKUP(Sheet1!M96,Sheet2!$A$2:$C$44,2,FALSE)&amp;TEXT(Sheet1!N96,"00")&amp;TEXT(Sheet1!O96,"00")&amp;IF(Sheet1!Q96="手",TEXT(Sheet1!P96,"0"),TEXT(Sheet1!P96,"00"))))</f>
        <v/>
      </c>
      <c r="K83" s="33" t="str">
        <f>IF(Sheet1!R96="","",IF(VLOOKUP(Sheet1!R96,Sheet2!$A$2:$C$44,3,FALSE)&gt;=71,VLOOKUP(Sheet1!R96,Sheet2!$A$2:$C$44,2,FALSE)&amp;TEXT(Sheet1!T96,"00")&amp;TEXT(Sheet1!U96,"00"),VLOOKUP(Sheet1!R96,Sheet2!$A$2:$C$44,2,FALSE)&amp;TEXT(Sheet1!S96,"00")&amp;TEXT(Sheet1!T96,"00")&amp;IF(Sheet1!V96="手",TEXT(Sheet1!U96,"0"),TEXT(Sheet1!U96,"00"))))</f>
        <v/>
      </c>
      <c r="L83" s="33" t="str">
        <f>IF(Sheet1!W96="","",IF(VLOOKUP(Sheet1!W96,Sheet2!$A$2:$C$44,3,FALSE)&gt;=71,VLOOKUP(Sheet1!W96,Sheet2!$A$2:$C$44,2,FALSE)&amp;TEXT(Sheet1!Y96,"00")&amp;TEXT(Sheet1!Z96,"00"),VLOOKUP(Sheet1!W96,Sheet2!$A$2:$C$44,2,FALSE)&amp;TEXT(Sheet1!X96,"00")&amp;TEXT(Sheet1!Y96,"00")&amp;IF(Sheet1!AA96="手",TEXT(Sheet1!Z96,"0"),TEXT(Sheet1!Z96,"00"))))</f>
        <v/>
      </c>
      <c r="M83" s="33" t="str">
        <f>IF(Sheet1!AD96="","","●")</f>
        <v/>
      </c>
      <c r="N83" s="33" t="str">
        <f>IF(Sheet1!AE96="","","▲")</f>
        <v/>
      </c>
      <c r="O83" s="33" t="str">
        <f>IF(Sheet1!AF96="","","★")</f>
        <v/>
      </c>
      <c r="P83" s="33" t="str">
        <f>IF(Sheet1!AG96="","","▼")</f>
        <v/>
      </c>
    </row>
    <row r="84" spans="1:16" s="33" customFormat="1" x14ac:dyDescent="0.2">
      <c r="A84" s="33" t="str">
        <f t="shared" si="1"/>
        <v/>
      </c>
      <c r="B84" s="33" t="str">
        <f>ASC(IF(Sheet1!C97="","",IF(LEN(Sheet1!C97)+LEN(Sheet1!D97)=2,Sheet1!C97&amp;"      "&amp;Sheet1!D97&amp;"("&amp;Sheet1!I97&amp;")",IF(LEN(Sheet1!C97)+LEN(Sheet1!D97)=3,Sheet1!C97&amp;"    "&amp;Sheet1!D97&amp;"("&amp;Sheet1!I97&amp;")",IF(LEN(Sheet1!C97)+LEN(Sheet1!D97)=4,Sheet1!C97&amp;"  "&amp;Sheet1!D97&amp;"("&amp;Sheet1!I97&amp;")",IF(LEN(Sheet1!C97)+LEN(Sheet1!D97)&gt;=5,Sheet1!C97&amp;Sheet1!D97&amp;"("&amp;Sheet1!I97&amp;")",""))))))</f>
        <v/>
      </c>
      <c r="C84" s="33" t="str">
        <f>ASC(IF(Sheet1!E97="","",Sheet1!E97&amp;" "&amp;Sheet1!F97))</f>
        <v/>
      </c>
      <c r="D84" s="33" t="str">
        <f>ASC(IF(Sheet1!G97="","",UPPER(Sheet1!G97)&amp;" "&amp;PROPER(Sheet1!H97)&amp;"("&amp;Sheet1!I97&amp;")"))</f>
        <v/>
      </c>
      <c r="E84" s="33" t="str">
        <f>IF(Sheet1!J97="","",IF(Sheet1!J97="女",2,1))</f>
        <v/>
      </c>
      <c r="F84" s="33" t="str">
        <f>IF(Sheet1!K97="","",VLOOKUP(Sheet1!K97,Sheet2!$F$2:$G$50,2,FALSE))</f>
        <v/>
      </c>
      <c r="G84" s="33" t="str">
        <f>IF(Sheet1!L97="","",(Sheet1!L97))</f>
        <v/>
      </c>
      <c r="H84" s="33" t="str">
        <f>IF(B84="","",VALUE(LEFT(Sheet1!E$4,6)))</f>
        <v/>
      </c>
      <c r="I84" s="33" t="str">
        <f>IF(Sheet1!B97="","",VALUE(Sheet1!B97))</f>
        <v/>
      </c>
      <c r="J84" s="33" t="str">
        <f>IF(Sheet1!M97="","",IF(VLOOKUP(Sheet1!M97,Sheet2!$A$2:$C$44,3,FALSE)&gt;=71,VLOOKUP(Sheet1!M97,Sheet2!$A$2:$C$44,2,FALSE)&amp;TEXT(Sheet1!O97,"00")&amp;TEXT(Sheet1!P97,"00"),VLOOKUP(Sheet1!M97,Sheet2!$A$2:$C$44,2,FALSE)&amp;TEXT(Sheet1!N97,"00")&amp;TEXT(Sheet1!O97,"00")&amp;IF(Sheet1!Q97="手",TEXT(Sheet1!P97,"0"),TEXT(Sheet1!P97,"00"))))</f>
        <v/>
      </c>
      <c r="K84" s="33" t="str">
        <f>IF(Sheet1!R97="","",IF(VLOOKUP(Sheet1!R97,Sheet2!$A$2:$C$44,3,FALSE)&gt;=71,VLOOKUP(Sheet1!R97,Sheet2!$A$2:$C$44,2,FALSE)&amp;TEXT(Sheet1!T97,"00")&amp;TEXT(Sheet1!U97,"00"),VLOOKUP(Sheet1!R97,Sheet2!$A$2:$C$44,2,FALSE)&amp;TEXT(Sheet1!S97,"00")&amp;TEXT(Sheet1!T97,"00")&amp;IF(Sheet1!V97="手",TEXT(Sheet1!U97,"0"),TEXT(Sheet1!U97,"00"))))</f>
        <v/>
      </c>
      <c r="L84" s="33" t="str">
        <f>IF(Sheet1!W97="","",IF(VLOOKUP(Sheet1!W97,Sheet2!$A$2:$C$44,3,FALSE)&gt;=71,VLOOKUP(Sheet1!W97,Sheet2!$A$2:$C$44,2,FALSE)&amp;TEXT(Sheet1!Y97,"00")&amp;TEXT(Sheet1!Z97,"00"),VLOOKUP(Sheet1!W97,Sheet2!$A$2:$C$44,2,FALSE)&amp;TEXT(Sheet1!X97,"00")&amp;TEXT(Sheet1!Y97,"00")&amp;IF(Sheet1!AA97="手",TEXT(Sheet1!Z97,"0"),TEXT(Sheet1!Z97,"00"))))</f>
        <v/>
      </c>
      <c r="M84" s="33" t="str">
        <f>IF(Sheet1!AD97="","","●")</f>
        <v/>
      </c>
      <c r="N84" s="33" t="str">
        <f>IF(Sheet1!AE97="","","▲")</f>
        <v/>
      </c>
      <c r="O84" s="33" t="str">
        <f>IF(Sheet1!AF97="","","★")</f>
        <v/>
      </c>
      <c r="P84" s="33" t="str">
        <f>IF(Sheet1!AG97="","","▼")</f>
        <v/>
      </c>
    </row>
    <row r="85" spans="1:16" s="33" customFormat="1" x14ac:dyDescent="0.2">
      <c r="A85" s="33" t="str">
        <f t="shared" si="1"/>
        <v/>
      </c>
      <c r="B85" s="33" t="str">
        <f>ASC(IF(Sheet1!C98="","",IF(LEN(Sheet1!C98)+LEN(Sheet1!D98)=2,Sheet1!C98&amp;"      "&amp;Sheet1!D98&amp;"("&amp;Sheet1!I98&amp;")",IF(LEN(Sheet1!C98)+LEN(Sheet1!D98)=3,Sheet1!C98&amp;"    "&amp;Sheet1!D98&amp;"("&amp;Sheet1!I98&amp;")",IF(LEN(Sheet1!C98)+LEN(Sheet1!D98)=4,Sheet1!C98&amp;"  "&amp;Sheet1!D98&amp;"("&amp;Sheet1!I98&amp;")",IF(LEN(Sheet1!C98)+LEN(Sheet1!D98)&gt;=5,Sheet1!C98&amp;Sheet1!D98&amp;"("&amp;Sheet1!I98&amp;")",""))))))</f>
        <v/>
      </c>
      <c r="C85" s="33" t="str">
        <f>ASC(IF(Sheet1!E98="","",Sheet1!E98&amp;" "&amp;Sheet1!F98))</f>
        <v/>
      </c>
      <c r="D85" s="33" t="str">
        <f>ASC(IF(Sheet1!G98="","",UPPER(Sheet1!G98)&amp;" "&amp;PROPER(Sheet1!H98)&amp;"("&amp;Sheet1!I98&amp;")"))</f>
        <v/>
      </c>
      <c r="E85" s="33" t="str">
        <f>IF(Sheet1!J98="","",IF(Sheet1!J98="女",2,1))</f>
        <v/>
      </c>
      <c r="F85" s="33" t="str">
        <f>IF(Sheet1!K98="","",VLOOKUP(Sheet1!K98,Sheet2!$F$2:$G$50,2,FALSE))</f>
        <v/>
      </c>
      <c r="G85" s="33" t="str">
        <f>IF(Sheet1!L98="","",(Sheet1!L98))</f>
        <v/>
      </c>
      <c r="H85" s="33" t="str">
        <f>IF(B85="","",VALUE(LEFT(Sheet1!E$4,6)))</f>
        <v/>
      </c>
      <c r="I85" s="33" t="str">
        <f>IF(Sheet1!B98="","",VALUE(Sheet1!B98))</f>
        <v/>
      </c>
      <c r="J85" s="33" t="str">
        <f>IF(Sheet1!M98="","",IF(VLOOKUP(Sheet1!M98,Sheet2!$A$2:$C$44,3,FALSE)&gt;=71,VLOOKUP(Sheet1!M98,Sheet2!$A$2:$C$44,2,FALSE)&amp;TEXT(Sheet1!O98,"00")&amp;TEXT(Sheet1!P98,"00"),VLOOKUP(Sheet1!M98,Sheet2!$A$2:$C$44,2,FALSE)&amp;TEXT(Sheet1!N98,"00")&amp;TEXT(Sheet1!O98,"00")&amp;IF(Sheet1!Q98="手",TEXT(Sheet1!P98,"0"),TEXT(Sheet1!P98,"00"))))</f>
        <v/>
      </c>
      <c r="K85" s="33" t="str">
        <f>IF(Sheet1!R98="","",IF(VLOOKUP(Sheet1!R98,Sheet2!$A$2:$C$44,3,FALSE)&gt;=71,VLOOKUP(Sheet1!R98,Sheet2!$A$2:$C$44,2,FALSE)&amp;TEXT(Sheet1!T98,"00")&amp;TEXT(Sheet1!U98,"00"),VLOOKUP(Sheet1!R98,Sheet2!$A$2:$C$44,2,FALSE)&amp;TEXT(Sheet1!S98,"00")&amp;TEXT(Sheet1!T98,"00")&amp;IF(Sheet1!V98="手",TEXT(Sheet1!U98,"0"),TEXT(Sheet1!U98,"00"))))</f>
        <v/>
      </c>
      <c r="L85" s="33" t="str">
        <f>IF(Sheet1!W98="","",IF(VLOOKUP(Sheet1!W98,Sheet2!$A$2:$C$44,3,FALSE)&gt;=71,VLOOKUP(Sheet1!W98,Sheet2!$A$2:$C$44,2,FALSE)&amp;TEXT(Sheet1!Y98,"00")&amp;TEXT(Sheet1!Z98,"00"),VLOOKUP(Sheet1!W98,Sheet2!$A$2:$C$44,2,FALSE)&amp;TEXT(Sheet1!X98,"00")&amp;TEXT(Sheet1!Y98,"00")&amp;IF(Sheet1!AA98="手",TEXT(Sheet1!Z98,"0"),TEXT(Sheet1!Z98,"00"))))</f>
        <v/>
      </c>
      <c r="M85" s="33" t="str">
        <f>IF(Sheet1!AD98="","","●")</f>
        <v/>
      </c>
      <c r="N85" s="33" t="str">
        <f>IF(Sheet1!AE98="","","▲")</f>
        <v/>
      </c>
      <c r="O85" s="33" t="str">
        <f>IF(Sheet1!AF98="","","★")</f>
        <v/>
      </c>
      <c r="P85" s="33" t="str">
        <f>IF(Sheet1!AG98="","","▼")</f>
        <v/>
      </c>
    </row>
    <row r="86" spans="1:16" s="33" customFormat="1" x14ac:dyDescent="0.2">
      <c r="A86" s="33" t="str">
        <f t="shared" si="1"/>
        <v/>
      </c>
      <c r="B86" s="33" t="str">
        <f>ASC(IF(Sheet1!C99="","",IF(LEN(Sheet1!C99)+LEN(Sheet1!D99)=2,Sheet1!C99&amp;"      "&amp;Sheet1!D99&amp;"("&amp;Sheet1!I99&amp;")",IF(LEN(Sheet1!C99)+LEN(Sheet1!D99)=3,Sheet1!C99&amp;"    "&amp;Sheet1!D99&amp;"("&amp;Sheet1!I99&amp;")",IF(LEN(Sheet1!C99)+LEN(Sheet1!D99)=4,Sheet1!C99&amp;"  "&amp;Sheet1!D99&amp;"("&amp;Sheet1!I99&amp;")",IF(LEN(Sheet1!C99)+LEN(Sheet1!D99)&gt;=5,Sheet1!C99&amp;Sheet1!D99&amp;"("&amp;Sheet1!I99&amp;")",""))))))</f>
        <v/>
      </c>
      <c r="C86" s="33" t="str">
        <f>ASC(IF(Sheet1!E99="","",Sheet1!E99&amp;" "&amp;Sheet1!F99))</f>
        <v/>
      </c>
      <c r="D86" s="33" t="str">
        <f>ASC(IF(Sheet1!G99="","",UPPER(Sheet1!G99)&amp;" "&amp;PROPER(Sheet1!H99)&amp;"("&amp;Sheet1!I99&amp;")"))</f>
        <v/>
      </c>
      <c r="E86" s="33" t="str">
        <f>IF(Sheet1!J99="","",IF(Sheet1!J99="女",2,1))</f>
        <v/>
      </c>
      <c r="F86" s="33" t="str">
        <f>IF(Sheet1!K99="","",VLOOKUP(Sheet1!K99,Sheet2!$F$2:$G$50,2,FALSE))</f>
        <v/>
      </c>
      <c r="G86" s="33" t="str">
        <f>IF(Sheet1!L99="","",(Sheet1!L99))</f>
        <v/>
      </c>
      <c r="H86" s="33" t="str">
        <f>IF(B86="","",VALUE(LEFT(Sheet1!E$4,6)))</f>
        <v/>
      </c>
      <c r="I86" s="33" t="str">
        <f>IF(Sheet1!B99="","",VALUE(Sheet1!B99))</f>
        <v/>
      </c>
      <c r="J86" s="33" t="str">
        <f>IF(Sheet1!M99="","",IF(VLOOKUP(Sheet1!M99,Sheet2!$A$2:$C$44,3,FALSE)&gt;=71,VLOOKUP(Sheet1!M99,Sheet2!$A$2:$C$44,2,FALSE)&amp;TEXT(Sheet1!O99,"00")&amp;TEXT(Sheet1!P99,"00"),VLOOKUP(Sheet1!M99,Sheet2!$A$2:$C$44,2,FALSE)&amp;TEXT(Sheet1!N99,"00")&amp;TEXT(Sheet1!O99,"00")&amp;IF(Sheet1!Q99="手",TEXT(Sheet1!P99,"0"),TEXT(Sheet1!P99,"00"))))</f>
        <v/>
      </c>
      <c r="K86" s="33" t="str">
        <f>IF(Sheet1!R99="","",IF(VLOOKUP(Sheet1!R99,Sheet2!$A$2:$C$44,3,FALSE)&gt;=71,VLOOKUP(Sheet1!R99,Sheet2!$A$2:$C$44,2,FALSE)&amp;TEXT(Sheet1!T99,"00")&amp;TEXT(Sheet1!U99,"00"),VLOOKUP(Sheet1!R99,Sheet2!$A$2:$C$44,2,FALSE)&amp;TEXT(Sheet1!S99,"00")&amp;TEXT(Sheet1!T99,"00")&amp;IF(Sheet1!V99="手",TEXT(Sheet1!U99,"0"),TEXT(Sheet1!U99,"00"))))</f>
        <v/>
      </c>
      <c r="L86" s="33" t="str">
        <f>IF(Sheet1!W99="","",IF(VLOOKUP(Sheet1!W99,Sheet2!$A$2:$C$44,3,FALSE)&gt;=71,VLOOKUP(Sheet1!W99,Sheet2!$A$2:$C$44,2,FALSE)&amp;TEXT(Sheet1!Y99,"00")&amp;TEXT(Sheet1!Z99,"00"),VLOOKUP(Sheet1!W99,Sheet2!$A$2:$C$44,2,FALSE)&amp;TEXT(Sheet1!X99,"00")&amp;TEXT(Sheet1!Y99,"00")&amp;IF(Sheet1!AA99="手",TEXT(Sheet1!Z99,"0"),TEXT(Sheet1!Z99,"00"))))</f>
        <v/>
      </c>
      <c r="M86" s="33" t="str">
        <f>IF(Sheet1!AD99="","","●")</f>
        <v/>
      </c>
      <c r="N86" s="33" t="str">
        <f>IF(Sheet1!AE99="","","▲")</f>
        <v/>
      </c>
      <c r="O86" s="33" t="str">
        <f>IF(Sheet1!AF99="","","★")</f>
        <v/>
      </c>
      <c r="P86" s="33" t="str">
        <f>IF(Sheet1!AG99="","","▼")</f>
        <v/>
      </c>
    </row>
    <row r="87" spans="1:16" s="33" customFormat="1" x14ac:dyDescent="0.2">
      <c r="A87" s="33" t="str">
        <f t="shared" si="1"/>
        <v/>
      </c>
      <c r="B87" s="33" t="str">
        <f>ASC(IF(Sheet1!C100="","",IF(LEN(Sheet1!C100)+LEN(Sheet1!D100)=2,Sheet1!C100&amp;"      "&amp;Sheet1!D100&amp;"("&amp;Sheet1!I100&amp;")",IF(LEN(Sheet1!C100)+LEN(Sheet1!D100)=3,Sheet1!C100&amp;"    "&amp;Sheet1!D100&amp;"("&amp;Sheet1!I100&amp;")",IF(LEN(Sheet1!C100)+LEN(Sheet1!D100)=4,Sheet1!C100&amp;"  "&amp;Sheet1!D100&amp;"("&amp;Sheet1!I100&amp;")",IF(LEN(Sheet1!C100)+LEN(Sheet1!D100)&gt;=5,Sheet1!C100&amp;Sheet1!D100&amp;"("&amp;Sheet1!I100&amp;")",""))))))</f>
        <v/>
      </c>
      <c r="C87" s="33" t="str">
        <f>ASC(IF(Sheet1!E100="","",Sheet1!E100&amp;" "&amp;Sheet1!F100))</f>
        <v/>
      </c>
      <c r="D87" s="33" t="str">
        <f>ASC(IF(Sheet1!G100="","",UPPER(Sheet1!G100)&amp;" "&amp;PROPER(Sheet1!H100)&amp;"("&amp;Sheet1!I100&amp;")"))</f>
        <v/>
      </c>
      <c r="E87" s="33" t="str">
        <f>IF(Sheet1!J100="","",IF(Sheet1!J100="女",2,1))</f>
        <v/>
      </c>
      <c r="F87" s="33" t="str">
        <f>IF(Sheet1!K100="","",VLOOKUP(Sheet1!K100,Sheet2!$F$2:$G$50,2,FALSE))</f>
        <v/>
      </c>
      <c r="G87" s="33" t="str">
        <f>IF(Sheet1!L100="","",(Sheet1!L100))</f>
        <v/>
      </c>
      <c r="H87" s="33" t="str">
        <f>IF(B87="","",VALUE(LEFT(Sheet1!E$4,6)))</f>
        <v/>
      </c>
      <c r="I87" s="33" t="str">
        <f>IF(Sheet1!B100="","",VALUE(Sheet1!B100))</f>
        <v/>
      </c>
      <c r="J87" s="33" t="str">
        <f>IF(Sheet1!M100="","",IF(VLOOKUP(Sheet1!M100,Sheet2!$A$2:$C$44,3,FALSE)&gt;=71,VLOOKUP(Sheet1!M100,Sheet2!$A$2:$C$44,2,FALSE)&amp;TEXT(Sheet1!O100,"00")&amp;TEXT(Sheet1!P100,"00"),VLOOKUP(Sheet1!M100,Sheet2!$A$2:$C$44,2,FALSE)&amp;TEXT(Sheet1!N100,"00")&amp;TEXT(Sheet1!O100,"00")&amp;IF(Sheet1!Q100="手",TEXT(Sheet1!P100,"0"),TEXT(Sheet1!P100,"00"))))</f>
        <v/>
      </c>
      <c r="K87" s="33" t="str">
        <f>IF(Sheet1!R100="","",IF(VLOOKUP(Sheet1!R100,Sheet2!$A$2:$C$44,3,FALSE)&gt;=71,VLOOKUP(Sheet1!R100,Sheet2!$A$2:$C$44,2,FALSE)&amp;TEXT(Sheet1!T100,"00")&amp;TEXT(Sheet1!U100,"00"),VLOOKUP(Sheet1!R100,Sheet2!$A$2:$C$44,2,FALSE)&amp;TEXT(Sheet1!S100,"00")&amp;TEXT(Sheet1!T100,"00")&amp;IF(Sheet1!V100="手",TEXT(Sheet1!U100,"0"),TEXT(Sheet1!U100,"00"))))</f>
        <v/>
      </c>
      <c r="L87" s="33" t="str">
        <f>IF(Sheet1!W100="","",IF(VLOOKUP(Sheet1!W100,Sheet2!$A$2:$C$44,3,FALSE)&gt;=71,VLOOKUP(Sheet1!W100,Sheet2!$A$2:$C$44,2,FALSE)&amp;TEXT(Sheet1!Y100,"00")&amp;TEXT(Sheet1!Z100,"00"),VLOOKUP(Sheet1!W100,Sheet2!$A$2:$C$44,2,FALSE)&amp;TEXT(Sheet1!X100,"00")&amp;TEXT(Sheet1!Y100,"00")&amp;IF(Sheet1!AA100="手",TEXT(Sheet1!Z100,"0"),TEXT(Sheet1!Z100,"00"))))</f>
        <v/>
      </c>
      <c r="M87" s="33" t="str">
        <f>IF(Sheet1!AD100="","","●")</f>
        <v/>
      </c>
      <c r="N87" s="33" t="str">
        <f>IF(Sheet1!AE100="","","▲")</f>
        <v/>
      </c>
      <c r="O87" s="33" t="str">
        <f>IF(Sheet1!AF100="","","★")</f>
        <v/>
      </c>
      <c r="P87" s="33" t="str">
        <f>IF(Sheet1!AG100="","","▼")</f>
        <v/>
      </c>
    </row>
    <row r="88" spans="1:16" s="33" customFormat="1" x14ac:dyDescent="0.2">
      <c r="A88" s="33" t="str">
        <f t="shared" si="1"/>
        <v/>
      </c>
      <c r="B88" s="33" t="str">
        <f>ASC(IF(Sheet1!C101="","",IF(LEN(Sheet1!C101)+LEN(Sheet1!D101)=2,Sheet1!C101&amp;"      "&amp;Sheet1!D101&amp;"("&amp;Sheet1!I101&amp;")",IF(LEN(Sheet1!C101)+LEN(Sheet1!D101)=3,Sheet1!C101&amp;"    "&amp;Sheet1!D101&amp;"("&amp;Sheet1!I101&amp;")",IF(LEN(Sheet1!C101)+LEN(Sheet1!D101)=4,Sheet1!C101&amp;"  "&amp;Sheet1!D101&amp;"("&amp;Sheet1!I101&amp;")",IF(LEN(Sheet1!C101)+LEN(Sheet1!D101)&gt;=5,Sheet1!C101&amp;Sheet1!D101&amp;"("&amp;Sheet1!I101&amp;")",""))))))</f>
        <v/>
      </c>
      <c r="C88" s="33" t="str">
        <f>ASC(IF(Sheet1!E101="","",Sheet1!E101&amp;" "&amp;Sheet1!F101))</f>
        <v/>
      </c>
      <c r="D88" s="33" t="str">
        <f>ASC(IF(Sheet1!G101="","",UPPER(Sheet1!G101)&amp;" "&amp;PROPER(Sheet1!H101)&amp;"("&amp;Sheet1!I101&amp;")"))</f>
        <v/>
      </c>
      <c r="E88" s="33" t="str">
        <f>IF(Sheet1!J101="","",IF(Sheet1!J101="女",2,1))</f>
        <v/>
      </c>
      <c r="F88" s="33" t="str">
        <f>IF(Sheet1!K101="","",VLOOKUP(Sheet1!K101,Sheet2!$F$2:$G$50,2,FALSE))</f>
        <v/>
      </c>
      <c r="G88" s="33" t="str">
        <f>IF(Sheet1!L101="","",(Sheet1!L101))</f>
        <v/>
      </c>
      <c r="H88" s="33" t="str">
        <f>IF(B88="","",VALUE(LEFT(Sheet1!E$4,6)))</f>
        <v/>
      </c>
      <c r="I88" s="33" t="str">
        <f>IF(Sheet1!B101="","",VALUE(Sheet1!B101))</f>
        <v/>
      </c>
      <c r="J88" s="33" t="str">
        <f>IF(Sheet1!M101="","",IF(VLOOKUP(Sheet1!M101,Sheet2!$A$2:$C$44,3,FALSE)&gt;=71,VLOOKUP(Sheet1!M101,Sheet2!$A$2:$C$44,2,FALSE)&amp;TEXT(Sheet1!O101,"00")&amp;TEXT(Sheet1!P101,"00"),VLOOKUP(Sheet1!M101,Sheet2!$A$2:$C$44,2,FALSE)&amp;TEXT(Sheet1!N101,"00")&amp;TEXT(Sheet1!O101,"00")&amp;IF(Sheet1!Q101="手",TEXT(Sheet1!P101,"0"),TEXT(Sheet1!P101,"00"))))</f>
        <v/>
      </c>
      <c r="K88" s="33" t="str">
        <f>IF(Sheet1!R101="","",IF(VLOOKUP(Sheet1!R101,Sheet2!$A$2:$C$44,3,FALSE)&gt;=71,VLOOKUP(Sheet1!R101,Sheet2!$A$2:$C$44,2,FALSE)&amp;TEXT(Sheet1!T101,"00")&amp;TEXT(Sheet1!U101,"00"),VLOOKUP(Sheet1!R101,Sheet2!$A$2:$C$44,2,FALSE)&amp;TEXT(Sheet1!S101,"00")&amp;TEXT(Sheet1!T101,"00")&amp;IF(Sheet1!V101="手",TEXT(Sheet1!U101,"0"),TEXT(Sheet1!U101,"00"))))</f>
        <v/>
      </c>
      <c r="L88" s="33" t="str">
        <f>IF(Sheet1!W101="","",IF(VLOOKUP(Sheet1!W101,Sheet2!$A$2:$C$44,3,FALSE)&gt;=71,VLOOKUP(Sheet1!W101,Sheet2!$A$2:$C$44,2,FALSE)&amp;TEXT(Sheet1!Y101,"00")&amp;TEXT(Sheet1!Z101,"00"),VLOOKUP(Sheet1!W101,Sheet2!$A$2:$C$44,2,FALSE)&amp;TEXT(Sheet1!X101,"00")&amp;TEXT(Sheet1!Y101,"00")&amp;IF(Sheet1!AA101="手",TEXT(Sheet1!Z101,"0"),TEXT(Sheet1!Z101,"00"))))</f>
        <v/>
      </c>
      <c r="M88" s="33" t="str">
        <f>IF(Sheet1!AD101="","","●")</f>
        <v/>
      </c>
      <c r="N88" s="33" t="str">
        <f>IF(Sheet1!AE101="","","▲")</f>
        <v/>
      </c>
      <c r="O88" s="33" t="str">
        <f>IF(Sheet1!AF101="","","★")</f>
        <v/>
      </c>
      <c r="P88" s="33" t="str">
        <f>IF(Sheet1!AG101="","","▼")</f>
        <v/>
      </c>
    </row>
    <row r="89" spans="1:16" s="33" customFormat="1" x14ac:dyDescent="0.2">
      <c r="A89" s="33" t="str">
        <f t="shared" si="1"/>
        <v/>
      </c>
      <c r="B89" s="33" t="str">
        <f>ASC(IF(Sheet1!C102="","",IF(LEN(Sheet1!C102)+LEN(Sheet1!D102)=2,Sheet1!C102&amp;"      "&amp;Sheet1!D102&amp;"("&amp;Sheet1!I102&amp;")",IF(LEN(Sheet1!C102)+LEN(Sheet1!D102)=3,Sheet1!C102&amp;"    "&amp;Sheet1!D102&amp;"("&amp;Sheet1!I102&amp;")",IF(LEN(Sheet1!C102)+LEN(Sheet1!D102)=4,Sheet1!C102&amp;"  "&amp;Sheet1!D102&amp;"("&amp;Sheet1!I102&amp;")",IF(LEN(Sheet1!C102)+LEN(Sheet1!D102)&gt;=5,Sheet1!C102&amp;Sheet1!D102&amp;"("&amp;Sheet1!I102&amp;")",""))))))</f>
        <v/>
      </c>
      <c r="C89" s="33" t="str">
        <f>ASC(IF(Sheet1!E102="","",Sheet1!E102&amp;" "&amp;Sheet1!F102))</f>
        <v/>
      </c>
      <c r="D89" s="33" t="str">
        <f>ASC(IF(Sheet1!G102="","",UPPER(Sheet1!G102)&amp;" "&amp;PROPER(Sheet1!H102)&amp;"("&amp;Sheet1!I102&amp;")"))</f>
        <v/>
      </c>
      <c r="E89" s="33" t="str">
        <f>IF(Sheet1!J102="","",IF(Sheet1!J102="女",2,1))</f>
        <v/>
      </c>
      <c r="F89" s="33" t="str">
        <f>IF(Sheet1!K102="","",VLOOKUP(Sheet1!K102,Sheet2!$F$2:$G$50,2,FALSE))</f>
        <v/>
      </c>
      <c r="G89" s="33" t="str">
        <f>IF(Sheet1!L102="","",(Sheet1!L102))</f>
        <v/>
      </c>
      <c r="H89" s="33" t="str">
        <f>IF(B89="","",VALUE(LEFT(Sheet1!E$4,6)))</f>
        <v/>
      </c>
      <c r="I89" s="33" t="str">
        <f>IF(Sheet1!B102="","",VALUE(Sheet1!B102))</f>
        <v/>
      </c>
      <c r="J89" s="33" t="str">
        <f>IF(Sheet1!M102="","",IF(VLOOKUP(Sheet1!M102,Sheet2!$A$2:$C$44,3,FALSE)&gt;=71,VLOOKUP(Sheet1!M102,Sheet2!$A$2:$C$44,2,FALSE)&amp;TEXT(Sheet1!O102,"00")&amp;TEXT(Sheet1!P102,"00"),VLOOKUP(Sheet1!M102,Sheet2!$A$2:$C$44,2,FALSE)&amp;TEXT(Sheet1!N102,"00")&amp;TEXT(Sheet1!O102,"00")&amp;IF(Sheet1!Q102="手",TEXT(Sheet1!P102,"0"),TEXT(Sheet1!P102,"00"))))</f>
        <v/>
      </c>
      <c r="K89" s="33" t="str">
        <f>IF(Sheet1!R102="","",IF(VLOOKUP(Sheet1!R102,Sheet2!$A$2:$C$44,3,FALSE)&gt;=71,VLOOKUP(Sheet1!R102,Sheet2!$A$2:$C$44,2,FALSE)&amp;TEXT(Sheet1!T102,"00")&amp;TEXT(Sheet1!U102,"00"),VLOOKUP(Sheet1!R102,Sheet2!$A$2:$C$44,2,FALSE)&amp;TEXT(Sheet1!S102,"00")&amp;TEXT(Sheet1!T102,"00")&amp;IF(Sheet1!V102="手",TEXT(Sheet1!U102,"0"),TEXT(Sheet1!U102,"00"))))</f>
        <v/>
      </c>
      <c r="L89" s="33" t="str">
        <f>IF(Sheet1!W102="","",IF(VLOOKUP(Sheet1!W102,Sheet2!$A$2:$C$44,3,FALSE)&gt;=71,VLOOKUP(Sheet1!W102,Sheet2!$A$2:$C$44,2,FALSE)&amp;TEXT(Sheet1!Y102,"00")&amp;TEXT(Sheet1!Z102,"00"),VLOOKUP(Sheet1!W102,Sheet2!$A$2:$C$44,2,FALSE)&amp;TEXT(Sheet1!X102,"00")&amp;TEXT(Sheet1!Y102,"00")&amp;IF(Sheet1!AA102="手",TEXT(Sheet1!Z102,"0"),TEXT(Sheet1!Z102,"00"))))</f>
        <v/>
      </c>
      <c r="M89" s="33" t="str">
        <f>IF(Sheet1!AD102="","","●")</f>
        <v/>
      </c>
      <c r="N89" s="33" t="str">
        <f>IF(Sheet1!AE102="","","▲")</f>
        <v/>
      </c>
      <c r="O89" s="33" t="str">
        <f>IF(Sheet1!AF102="","","★")</f>
        <v/>
      </c>
      <c r="P89" s="33" t="str">
        <f>IF(Sheet1!AG102="","","▼")</f>
        <v/>
      </c>
    </row>
    <row r="90" spans="1:16" s="33" customFormat="1" x14ac:dyDescent="0.2">
      <c r="A90" s="33" t="str">
        <f t="shared" si="1"/>
        <v/>
      </c>
      <c r="B90" s="33" t="str">
        <f>ASC(IF(Sheet1!C103="","",IF(LEN(Sheet1!C103)+LEN(Sheet1!D103)=2,Sheet1!C103&amp;"      "&amp;Sheet1!D103&amp;"("&amp;Sheet1!I103&amp;")",IF(LEN(Sheet1!C103)+LEN(Sheet1!D103)=3,Sheet1!C103&amp;"    "&amp;Sheet1!D103&amp;"("&amp;Sheet1!I103&amp;")",IF(LEN(Sheet1!C103)+LEN(Sheet1!D103)=4,Sheet1!C103&amp;"  "&amp;Sheet1!D103&amp;"("&amp;Sheet1!I103&amp;")",IF(LEN(Sheet1!C103)+LEN(Sheet1!D103)&gt;=5,Sheet1!C103&amp;Sheet1!D103&amp;"("&amp;Sheet1!I103&amp;")",""))))))</f>
        <v/>
      </c>
      <c r="C90" s="33" t="str">
        <f>ASC(IF(Sheet1!E103="","",Sheet1!E103&amp;" "&amp;Sheet1!F103))</f>
        <v/>
      </c>
      <c r="D90" s="33" t="str">
        <f>ASC(IF(Sheet1!G103="","",UPPER(Sheet1!G103)&amp;" "&amp;PROPER(Sheet1!H103)&amp;"("&amp;Sheet1!I103&amp;")"))</f>
        <v/>
      </c>
      <c r="E90" s="33" t="str">
        <f>IF(Sheet1!J103="","",IF(Sheet1!J103="女",2,1))</f>
        <v/>
      </c>
      <c r="F90" s="33" t="str">
        <f>IF(Sheet1!K103="","",VLOOKUP(Sheet1!K103,Sheet2!$F$2:$G$50,2,FALSE))</f>
        <v/>
      </c>
      <c r="G90" s="33" t="str">
        <f>IF(Sheet1!L103="","",(Sheet1!L103))</f>
        <v/>
      </c>
      <c r="H90" s="33" t="str">
        <f>IF(B90="","",VALUE(LEFT(Sheet1!E$4,6)))</f>
        <v/>
      </c>
      <c r="I90" s="33" t="str">
        <f>IF(Sheet1!B103="","",VALUE(Sheet1!B103))</f>
        <v/>
      </c>
      <c r="J90" s="33" t="str">
        <f>IF(Sheet1!M103="","",IF(VLOOKUP(Sheet1!M103,Sheet2!$A$2:$C$44,3,FALSE)&gt;=71,VLOOKUP(Sheet1!M103,Sheet2!$A$2:$C$44,2,FALSE)&amp;TEXT(Sheet1!O103,"00")&amp;TEXT(Sheet1!P103,"00"),VLOOKUP(Sheet1!M103,Sheet2!$A$2:$C$44,2,FALSE)&amp;TEXT(Sheet1!N103,"00")&amp;TEXT(Sheet1!O103,"00")&amp;IF(Sheet1!Q103="手",TEXT(Sheet1!P103,"0"),TEXT(Sheet1!P103,"00"))))</f>
        <v/>
      </c>
      <c r="K90" s="33" t="str">
        <f>IF(Sheet1!R103="","",IF(VLOOKUP(Sheet1!R103,Sheet2!$A$2:$C$44,3,FALSE)&gt;=71,VLOOKUP(Sheet1!R103,Sheet2!$A$2:$C$44,2,FALSE)&amp;TEXT(Sheet1!T103,"00")&amp;TEXT(Sheet1!U103,"00"),VLOOKUP(Sheet1!R103,Sheet2!$A$2:$C$44,2,FALSE)&amp;TEXT(Sheet1!S103,"00")&amp;TEXT(Sheet1!T103,"00")&amp;IF(Sheet1!V103="手",TEXT(Sheet1!U103,"0"),TEXT(Sheet1!U103,"00"))))</f>
        <v/>
      </c>
      <c r="L90" s="33" t="str">
        <f>IF(Sheet1!W103="","",IF(VLOOKUP(Sheet1!W103,Sheet2!$A$2:$C$44,3,FALSE)&gt;=71,VLOOKUP(Sheet1!W103,Sheet2!$A$2:$C$44,2,FALSE)&amp;TEXT(Sheet1!Y103,"00")&amp;TEXT(Sheet1!Z103,"00"),VLOOKUP(Sheet1!W103,Sheet2!$A$2:$C$44,2,FALSE)&amp;TEXT(Sheet1!X103,"00")&amp;TEXT(Sheet1!Y103,"00")&amp;IF(Sheet1!AA103="手",TEXT(Sheet1!Z103,"0"),TEXT(Sheet1!Z103,"00"))))</f>
        <v/>
      </c>
      <c r="M90" s="33" t="str">
        <f>IF(Sheet1!AD103="","","●")</f>
        <v/>
      </c>
      <c r="N90" s="33" t="str">
        <f>IF(Sheet1!AE103="","","▲")</f>
        <v/>
      </c>
      <c r="O90" s="33" t="str">
        <f>IF(Sheet1!AF103="","","★")</f>
        <v/>
      </c>
      <c r="P90" s="33" t="str">
        <f>IF(Sheet1!AG103="","","▼")</f>
        <v/>
      </c>
    </row>
    <row r="91" spans="1:16" s="33" customFormat="1" x14ac:dyDescent="0.2">
      <c r="A91" s="33" t="str">
        <f t="shared" si="1"/>
        <v/>
      </c>
      <c r="B91" s="33" t="str">
        <f>ASC(IF(Sheet1!C104="","",IF(LEN(Sheet1!C104)+LEN(Sheet1!D104)=2,Sheet1!C104&amp;"      "&amp;Sheet1!D104&amp;"("&amp;Sheet1!I104&amp;")",IF(LEN(Sheet1!C104)+LEN(Sheet1!D104)=3,Sheet1!C104&amp;"    "&amp;Sheet1!D104&amp;"("&amp;Sheet1!I104&amp;")",IF(LEN(Sheet1!C104)+LEN(Sheet1!D104)=4,Sheet1!C104&amp;"  "&amp;Sheet1!D104&amp;"("&amp;Sheet1!I104&amp;")",IF(LEN(Sheet1!C104)+LEN(Sheet1!D104)&gt;=5,Sheet1!C104&amp;Sheet1!D104&amp;"("&amp;Sheet1!I104&amp;")",""))))))</f>
        <v/>
      </c>
      <c r="C91" s="33" t="str">
        <f>ASC(IF(Sheet1!E104="","",Sheet1!E104&amp;" "&amp;Sheet1!F104))</f>
        <v/>
      </c>
      <c r="D91" s="33" t="str">
        <f>ASC(IF(Sheet1!G104="","",UPPER(Sheet1!G104)&amp;" "&amp;PROPER(Sheet1!H104)&amp;"("&amp;Sheet1!I104&amp;")"))</f>
        <v/>
      </c>
      <c r="E91" s="33" t="str">
        <f>IF(Sheet1!J104="","",IF(Sheet1!J104="女",2,1))</f>
        <v/>
      </c>
      <c r="F91" s="33" t="str">
        <f>IF(Sheet1!K104="","",VLOOKUP(Sheet1!K104,Sheet2!$F$2:$G$50,2,FALSE))</f>
        <v/>
      </c>
      <c r="G91" s="33" t="str">
        <f>IF(Sheet1!L104="","",(Sheet1!L104))</f>
        <v/>
      </c>
      <c r="H91" s="33" t="str">
        <f>IF(B91="","",VALUE(LEFT(Sheet1!E$4,6)))</f>
        <v/>
      </c>
      <c r="I91" s="33" t="str">
        <f>IF(Sheet1!B104="","",VALUE(Sheet1!B104))</f>
        <v/>
      </c>
      <c r="J91" s="33" t="str">
        <f>IF(Sheet1!M104="","",IF(VLOOKUP(Sheet1!M104,Sheet2!$A$2:$C$44,3,FALSE)&gt;=71,VLOOKUP(Sheet1!M104,Sheet2!$A$2:$C$44,2,FALSE)&amp;TEXT(Sheet1!O104,"00")&amp;TEXT(Sheet1!P104,"00"),VLOOKUP(Sheet1!M104,Sheet2!$A$2:$C$44,2,FALSE)&amp;TEXT(Sheet1!N104,"00")&amp;TEXT(Sheet1!O104,"00")&amp;IF(Sheet1!Q104="手",TEXT(Sheet1!P104,"0"),TEXT(Sheet1!P104,"00"))))</f>
        <v/>
      </c>
      <c r="K91" s="33" t="str">
        <f>IF(Sheet1!R104="","",IF(VLOOKUP(Sheet1!R104,Sheet2!$A$2:$C$44,3,FALSE)&gt;=71,VLOOKUP(Sheet1!R104,Sheet2!$A$2:$C$44,2,FALSE)&amp;TEXT(Sheet1!T104,"00")&amp;TEXT(Sheet1!U104,"00"),VLOOKUP(Sheet1!R104,Sheet2!$A$2:$C$44,2,FALSE)&amp;TEXT(Sheet1!S104,"00")&amp;TEXT(Sheet1!T104,"00")&amp;IF(Sheet1!V104="手",TEXT(Sheet1!U104,"0"),TEXT(Sheet1!U104,"00"))))</f>
        <v/>
      </c>
      <c r="L91" s="33" t="str">
        <f>IF(Sheet1!W104="","",IF(VLOOKUP(Sheet1!W104,Sheet2!$A$2:$C$44,3,FALSE)&gt;=71,VLOOKUP(Sheet1!W104,Sheet2!$A$2:$C$44,2,FALSE)&amp;TEXT(Sheet1!Y104,"00")&amp;TEXT(Sheet1!Z104,"00"),VLOOKUP(Sheet1!W104,Sheet2!$A$2:$C$44,2,FALSE)&amp;TEXT(Sheet1!X104,"00")&amp;TEXT(Sheet1!Y104,"00")&amp;IF(Sheet1!AA104="手",TEXT(Sheet1!Z104,"0"),TEXT(Sheet1!Z104,"00"))))</f>
        <v/>
      </c>
      <c r="M91" s="33" t="str">
        <f>IF(Sheet1!AD104="","","●")</f>
        <v/>
      </c>
      <c r="N91" s="33" t="str">
        <f>IF(Sheet1!AE104="","","▲")</f>
        <v/>
      </c>
      <c r="O91" s="33" t="str">
        <f>IF(Sheet1!AF104="","","★")</f>
        <v/>
      </c>
      <c r="P91" s="33" t="str">
        <f>IF(Sheet1!AG104="","","▼")</f>
        <v/>
      </c>
    </row>
    <row r="92" spans="1:16" s="33" customFormat="1" x14ac:dyDescent="0.2">
      <c r="A92" s="33" t="str">
        <f t="shared" si="1"/>
        <v/>
      </c>
      <c r="B92" s="33" t="str">
        <f>ASC(IF(Sheet1!C105="","",IF(LEN(Sheet1!C105)+LEN(Sheet1!D105)=2,Sheet1!C105&amp;"      "&amp;Sheet1!D105&amp;"("&amp;Sheet1!I105&amp;")",IF(LEN(Sheet1!C105)+LEN(Sheet1!D105)=3,Sheet1!C105&amp;"    "&amp;Sheet1!D105&amp;"("&amp;Sheet1!I105&amp;")",IF(LEN(Sheet1!C105)+LEN(Sheet1!D105)=4,Sheet1!C105&amp;"  "&amp;Sheet1!D105&amp;"("&amp;Sheet1!I105&amp;")",IF(LEN(Sheet1!C105)+LEN(Sheet1!D105)&gt;=5,Sheet1!C105&amp;Sheet1!D105&amp;"("&amp;Sheet1!I105&amp;")",""))))))</f>
        <v/>
      </c>
      <c r="C92" s="33" t="str">
        <f>ASC(IF(Sheet1!E105="","",Sheet1!E105&amp;" "&amp;Sheet1!F105))</f>
        <v/>
      </c>
      <c r="D92" s="33" t="str">
        <f>ASC(IF(Sheet1!G105="","",UPPER(Sheet1!G105)&amp;" "&amp;PROPER(Sheet1!H105)&amp;"("&amp;Sheet1!I105&amp;")"))</f>
        <v/>
      </c>
      <c r="E92" s="33" t="str">
        <f>IF(Sheet1!J105="","",IF(Sheet1!J105="女",2,1))</f>
        <v/>
      </c>
      <c r="F92" s="33" t="str">
        <f>IF(Sheet1!K105="","",VLOOKUP(Sheet1!K105,Sheet2!$F$2:$G$50,2,FALSE))</f>
        <v/>
      </c>
      <c r="G92" s="33" t="str">
        <f>IF(Sheet1!L105="","",(Sheet1!L105))</f>
        <v/>
      </c>
      <c r="H92" s="33" t="str">
        <f>IF(B92="","",VALUE(LEFT(Sheet1!E$4,6)))</f>
        <v/>
      </c>
      <c r="I92" s="33" t="str">
        <f>IF(Sheet1!B105="","",VALUE(Sheet1!B105))</f>
        <v/>
      </c>
      <c r="J92" s="33" t="str">
        <f>IF(Sheet1!M105="","",IF(VLOOKUP(Sheet1!M105,Sheet2!$A$2:$C$44,3,FALSE)&gt;=71,VLOOKUP(Sheet1!M105,Sheet2!$A$2:$C$44,2,FALSE)&amp;TEXT(Sheet1!O105,"00")&amp;TEXT(Sheet1!P105,"00"),VLOOKUP(Sheet1!M105,Sheet2!$A$2:$C$44,2,FALSE)&amp;TEXT(Sheet1!N105,"00")&amp;TEXT(Sheet1!O105,"00")&amp;IF(Sheet1!Q105="手",TEXT(Sheet1!P105,"0"),TEXT(Sheet1!P105,"00"))))</f>
        <v/>
      </c>
      <c r="K92" s="33" t="str">
        <f>IF(Sheet1!R105="","",IF(VLOOKUP(Sheet1!R105,Sheet2!$A$2:$C$44,3,FALSE)&gt;=71,VLOOKUP(Sheet1!R105,Sheet2!$A$2:$C$44,2,FALSE)&amp;TEXT(Sheet1!T105,"00")&amp;TEXT(Sheet1!U105,"00"),VLOOKUP(Sheet1!R105,Sheet2!$A$2:$C$44,2,FALSE)&amp;TEXT(Sheet1!S105,"00")&amp;TEXT(Sheet1!T105,"00")&amp;IF(Sheet1!V105="手",TEXT(Sheet1!U105,"0"),TEXT(Sheet1!U105,"00"))))</f>
        <v/>
      </c>
      <c r="L92" s="33" t="str">
        <f>IF(Sheet1!W105="","",IF(VLOOKUP(Sheet1!W105,Sheet2!$A$2:$C$44,3,FALSE)&gt;=71,VLOOKUP(Sheet1!W105,Sheet2!$A$2:$C$44,2,FALSE)&amp;TEXT(Sheet1!Y105,"00")&amp;TEXT(Sheet1!Z105,"00"),VLOOKUP(Sheet1!W105,Sheet2!$A$2:$C$44,2,FALSE)&amp;TEXT(Sheet1!X105,"00")&amp;TEXT(Sheet1!Y105,"00")&amp;IF(Sheet1!AA105="手",TEXT(Sheet1!Z105,"0"),TEXT(Sheet1!Z105,"00"))))</f>
        <v/>
      </c>
      <c r="M92" s="33" t="str">
        <f>IF(Sheet1!AD105="","","●")</f>
        <v/>
      </c>
      <c r="N92" s="33" t="str">
        <f>IF(Sheet1!AE105="","","▲")</f>
        <v/>
      </c>
      <c r="O92" s="33" t="str">
        <f>IF(Sheet1!AF105="","","★")</f>
        <v/>
      </c>
      <c r="P92" s="33" t="str">
        <f>IF(Sheet1!AG105="","","▼")</f>
        <v/>
      </c>
    </row>
    <row r="93" spans="1:16" s="33" customFormat="1" x14ac:dyDescent="0.2">
      <c r="A93" s="33" t="str">
        <f t="shared" si="1"/>
        <v/>
      </c>
      <c r="B93" s="33" t="str">
        <f>ASC(IF(Sheet1!C106="","",IF(LEN(Sheet1!C106)+LEN(Sheet1!D106)=2,Sheet1!C106&amp;"      "&amp;Sheet1!D106&amp;"("&amp;Sheet1!I106&amp;")",IF(LEN(Sheet1!C106)+LEN(Sheet1!D106)=3,Sheet1!C106&amp;"    "&amp;Sheet1!D106&amp;"("&amp;Sheet1!I106&amp;")",IF(LEN(Sheet1!C106)+LEN(Sheet1!D106)=4,Sheet1!C106&amp;"  "&amp;Sheet1!D106&amp;"("&amp;Sheet1!I106&amp;")",IF(LEN(Sheet1!C106)+LEN(Sheet1!D106)&gt;=5,Sheet1!C106&amp;Sheet1!D106&amp;"("&amp;Sheet1!I106&amp;")",""))))))</f>
        <v/>
      </c>
      <c r="C93" s="33" t="str">
        <f>ASC(IF(Sheet1!E106="","",Sheet1!E106&amp;" "&amp;Sheet1!F106))</f>
        <v/>
      </c>
      <c r="D93" s="33" t="str">
        <f>ASC(IF(Sheet1!G106="","",UPPER(Sheet1!G106)&amp;" "&amp;PROPER(Sheet1!H106)&amp;"("&amp;Sheet1!I106&amp;")"))</f>
        <v/>
      </c>
      <c r="E93" s="33" t="str">
        <f>IF(Sheet1!J106="","",IF(Sheet1!J106="女",2,1))</f>
        <v/>
      </c>
      <c r="F93" s="33" t="str">
        <f>IF(Sheet1!K106="","",VLOOKUP(Sheet1!K106,Sheet2!$F$2:$G$50,2,FALSE))</f>
        <v/>
      </c>
      <c r="G93" s="33" t="str">
        <f>IF(Sheet1!L106="","",(Sheet1!L106))</f>
        <v/>
      </c>
      <c r="H93" s="33" t="str">
        <f>IF(B93="","",VALUE(LEFT(Sheet1!E$4,6)))</f>
        <v/>
      </c>
      <c r="I93" s="33" t="str">
        <f>IF(Sheet1!B106="","",VALUE(Sheet1!B106))</f>
        <v/>
      </c>
      <c r="J93" s="33" t="str">
        <f>IF(Sheet1!M106="","",IF(VLOOKUP(Sheet1!M106,Sheet2!$A$2:$C$44,3,FALSE)&gt;=71,VLOOKUP(Sheet1!M106,Sheet2!$A$2:$C$44,2,FALSE)&amp;TEXT(Sheet1!O106,"00")&amp;TEXT(Sheet1!P106,"00"),VLOOKUP(Sheet1!M106,Sheet2!$A$2:$C$44,2,FALSE)&amp;TEXT(Sheet1!N106,"00")&amp;TEXT(Sheet1!O106,"00")&amp;IF(Sheet1!Q106="手",TEXT(Sheet1!P106,"0"),TEXT(Sheet1!P106,"00"))))</f>
        <v/>
      </c>
      <c r="K93" s="33" t="str">
        <f>IF(Sheet1!R106="","",IF(VLOOKUP(Sheet1!R106,Sheet2!$A$2:$C$44,3,FALSE)&gt;=71,VLOOKUP(Sheet1!R106,Sheet2!$A$2:$C$44,2,FALSE)&amp;TEXT(Sheet1!T106,"00")&amp;TEXT(Sheet1!U106,"00"),VLOOKUP(Sheet1!R106,Sheet2!$A$2:$C$44,2,FALSE)&amp;TEXT(Sheet1!S106,"00")&amp;TEXT(Sheet1!T106,"00")&amp;IF(Sheet1!V106="手",TEXT(Sheet1!U106,"0"),TEXT(Sheet1!U106,"00"))))</f>
        <v/>
      </c>
      <c r="L93" s="33" t="str">
        <f>IF(Sheet1!W106="","",IF(VLOOKUP(Sheet1!W106,Sheet2!$A$2:$C$44,3,FALSE)&gt;=71,VLOOKUP(Sheet1!W106,Sheet2!$A$2:$C$44,2,FALSE)&amp;TEXT(Sheet1!Y106,"00")&amp;TEXT(Sheet1!Z106,"00"),VLOOKUP(Sheet1!W106,Sheet2!$A$2:$C$44,2,FALSE)&amp;TEXT(Sheet1!X106,"00")&amp;TEXT(Sheet1!Y106,"00")&amp;IF(Sheet1!AA106="手",TEXT(Sheet1!Z106,"0"),TEXT(Sheet1!Z106,"00"))))</f>
        <v/>
      </c>
      <c r="M93" s="33" t="str">
        <f>IF(Sheet1!AD106="","","●")</f>
        <v/>
      </c>
      <c r="N93" s="33" t="str">
        <f>IF(Sheet1!AE106="","","▲")</f>
        <v/>
      </c>
      <c r="O93" s="33" t="str">
        <f>IF(Sheet1!AF106="","","★")</f>
        <v/>
      </c>
      <c r="P93" s="33" t="str">
        <f>IF(Sheet1!AG106="","","▼")</f>
        <v/>
      </c>
    </row>
    <row r="94" spans="1:16" s="33" customFormat="1" x14ac:dyDescent="0.2">
      <c r="A94" s="33" t="str">
        <f t="shared" si="1"/>
        <v/>
      </c>
      <c r="B94" s="33" t="str">
        <f>ASC(IF(Sheet1!C107="","",IF(LEN(Sheet1!C107)+LEN(Sheet1!D107)=2,Sheet1!C107&amp;"      "&amp;Sheet1!D107&amp;"("&amp;Sheet1!I107&amp;")",IF(LEN(Sheet1!C107)+LEN(Sheet1!D107)=3,Sheet1!C107&amp;"    "&amp;Sheet1!D107&amp;"("&amp;Sheet1!I107&amp;")",IF(LEN(Sheet1!C107)+LEN(Sheet1!D107)=4,Sheet1!C107&amp;"  "&amp;Sheet1!D107&amp;"("&amp;Sheet1!I107&amp;")",IF(LEN(Sheet1!C107)+LEN(Sheet1!D107)&gt;=5,Sheet1!C107&amp;Sheet1!D107&amp;"("&amp;Sheet1!I107&amp;")",""))))))</f>
        <v/>
      </c>
      <c r="C94" s="33" t="str">
        <f>ASC(IF(Sheet1!E107="","",Sheet1!E107&amp;" "&amp;Sheet1!F107))</f>
        <v/>
      </c>
      <c r="D94" s="33" t="str">
        <f>ASC(IF(Sheet1!G107="","",UPPER(Sheet1!G107)&amp;" "&amp;PROPER(Sheet1!H107)&amp;"("&amp;Sheet1!I107&amp;")"))</f>
        <v/>
      </c>
      <c r="E94" s="33" t="str">
        <f>IF(Sheet1!J107="","",IF(Sheet1!J107="女",2,1))</f>
        <v/>
      </c>
      <c r="F94" s="33" t="str">
        <f>IF(Sheet1!K107="","",VLOOKUP(Sheet1!K107,Sheet2!$F$2:$G$50,2,FALSE))</f>
        <v/>
      </c>
      <c r="G94" s="33" t="str">
        <f>IF(Sheet1!L107="","",(Sheet1!L107))</f>
        <v/>
      </c>
      <c r="H94" s="33" t="str">
        <f>IF(B94="","",VALUE(LEFT(Sheet1!E$4,6)))</f>
        <v/>
      </c>
      <c r="I94" s="33" t="str">
        <f>IF(Sheet1!B107="","",VALUE(Sheet1!B107))</f>
        <v/>
      </c>
      <c r="J94" s="33" t="str">
        <f>IF(Sheet1!M107="","",IF(VLOOKUP(Sheet1!M107,Sheet2!$A$2:$C$44,3,FALSE)&gt;=71,VLOOKUP(Sheet1!M107,Sheet2!$A$2:$C$44,2,FALSE)&amp;TEXT(Sheet1!O107,"00")&amp;TEXT(Sheet1!P107,"00"),VLOOKUP(Sheet1!M107,Sheet2!$A$2:$C$44,2,FALSE)&amp;TEXT(Sheet1!N107,"00")&amp;TEXT(Sheet1!O107,"00")&amp;IF(Sheet1!Q107="手",TEXT(Sheet1!P107,"0"),TEXT(Sheet1!P107,"00"))))</f>
        <v/>
      </c>
      <c r="K94" s="33" t="str">
        <f>IF(Sheet1!R107="","",IF(VLOOKUP(Sheet1!R107,Sheet2!$A$2:$C$44,3,FALSE)&gt;=71,VLOOKUP(Sheet1!R107,Sheet2!$A$2:$C$44,2,FALSE)&amp;TEXT(Sheet1!T107,"00")&amp;TEXT(Sheet1!U107,"00"),VLOOKUP(Sheet1!R107,Sheet2!$A$2:$C$44,2,FALSE)&amp;TEXT(Sheet1!S107,"00")&amp;TEXT(Sheet1!T107,"00")&amp;IF(Sheet1!V107="手",TEXT(Sheet1!U107,"0"),TEXT(Sheet1!U107,"00"))))</f>
        <v/>
      </c>
      <c r="L94" s="33" t="str">
        <f>IF(Sheet1!W107="","",IF(VLOOKUP(Sheet1!W107,Sheet2!$A$2:$C$44,3,FALSE)&gt;=71,VLOOKUP(Sheet1!W107,Sheet2!$A$2:$C$44,2,FALSE)&amp;TEXT(Sheet1!Y107,"00")&amp;TEXT(Sheet1!Z107,"00"),VLOOKUP(Sheet1!W107,Sheet2!$A$2:$C$44,2,FALSE)&amp;TEXT(Sheet1!X107,"00")&amp;TEXT(Sheet1!Y107,"00")&amp;IF(Sheet1!AA107="手",TEXT(Sheet1!Z107,"0"),TEXT(Sheet1!Z107,"00"))))</f>
        <v/>
      </c>
      <c r="M94" s="33" t="str">
        <f>IF(Sheet1!AD107="","","●")</f>
        <v/>
      </c>
      <c r="N94" s="33" t="str">
        <f>IF(Sheet1!AE107="","","▲")</f>
        <v/>
      </c>
      <c r="O94" s="33" t="str">
        <f>IF(Sheet1!AF107="","","★")</f>
        <v/>
      </c>
      <c r="P94" s="33" t="str">
        <f>IF(Sheet1!AG107="","","▼")</f>
        <v/>
      </c>
    </row>
    <row r="95" spans="1:16" s="33" customFormat="1" x14ac:dyDescent="0.2">
      <c r="A95" s="33" t="str">
        <f t="shared" si="1"/>
        <v/>
      </c>
      <c r="B95" s="33" t="str">
        <f>ASC(IF(Sheet1!C108="","",IF(LEN(Sheet1!C108)+LEN(Sheet1!D108)=2,Sheet1!C108&amp;"      "&amp;Sheet1!D108&amp;"("&amp;Sheet1!I108&amp;")",IF(LEN(Sheet1!C108)+LEN(Sheet1!D108)=3,Sheet1!C108&amp;"    "&amp;Sheet1!D108&amp;"("&amp;Sheet1!I108&amp;")",IF(LEN(Sheet1!C108)+LEN(Sheet1!D108)=4,Sheet1!C108&amp;"  "&amp;Sheet1!D108&amp;"("&amp;Sheet1!I108&amp;")",IF(LEN(Sheet1!C108)+LEN(Sheet1!D108)&gt;=5,Sheet1!C108&amp;Sheet1!D108&amp;"("&amp;Sheet1!I108&amp;")",""))))))</f>
        <v/>
      </c>
      <c r="C95" s="33" t="str">
        <f>ASC(IF(Sheet1!E108="","",Sheet1!E108&amp;" "&amp;Sheet1!F108))</f>
        <v/>
      </c>
      <c r="D95" s="33" t="str">
        <f>ASC(IF(Sheet1!G108="","",UPPER(Sheet1!G108)&amp;" "&amp;PROPER(Sheet1!H108)&amp;"("&amp;Sheet1!I108&amp;")"))</f>
        <v/>
      </c>
      <c r="E95" s="33" t="str">
        <f>IF(Sheet1!J108="","",IF(Sheet1!J108="女",2,1))</f>
        <v/>
      </c>
      <c r="F95" s="33" t="str">
        <f>IF(Sheet1!K108="","",VLOOKUP(Sheet1!K108,Sheet2!$F$2:$G$50,2,FALSE))</f>
        <v/>
      </c>
      <c r="G95" s="33" t="str">
        <f>IF(Sheet1!L108="","",(Sheet1!L108))</f>
        <v/>
      </c>
      <c r="H95" s="33" t="str">
        <f>IF(B95="","",VALUE(LEFT(Sheet1!E$4,6)))</f>
        <v/>
      </c>
      <c r="I95" s="33" t="str">
        <f>IF(Sheet1!B108="","",VALUE(Sheet1!B108))</f>
        <v/>
      </c>
      <c r="J95" s="33" t="str">
        <f>IF(Sheet1!M108="","",IF(VLOOKUP(Sheet1!M108,Sheet2!$A$2:$C$44,3,FALSE)&gt;=71,VLOOKUP(Sheet1!M108,Sheet2!$A$2:$C$44,2,FALSE)&amp;TEXT(Sheet1!O108,"00")&amp;TEXT(Sheet1!P108,"00"),VLOOKUP(Sheet1!M108,Sheet2!$A$2:$C$44,2,FALSE)&amp;TEXT(Sheet1!N108,"00")&amp;TEXT(Sheet1!O108,"00")&amp;IF(Sheet1!Q108="手",TEXT(Sheet1!P108,"0"),TEXT(Sheet1!P108,"00"))))</f>
        <v/>
      </c>
      <c r="K95" s="33" t="str">
        <f>IF(Sheet1!R108="","",IF(VLOOKUP(Sheet1!R108,Sheet2!$A$2:$C$44,3,FALSE)&gt;=71,VLOOKUP(Sheet1!R108,Sheet2!$A$2:$C$44,2,FALSE)&amp;TEXT(Sheet1!T108,"00")&amp;TEXT(Sheet1!U108,"00"),VLOOKUP(Sheet1!R108,Sheet2!$A$2:$C$44,2,FALSE)&amp;TEXT(Sheet1!S108,"00")&amp;TEXT(Sheet1!T108,"00")&amp;IF(Sheet1!V108="手",TEXT(Sheet1!U108,"0"),TEXT(Sheet1!U108,"00"))))</f>
        <v/>
      </c>
      <c r="L95" s="33" t="str">
        <f>IF(Sheet1!W108="","",IF(VLOOKUP(Sheet1!W108,Sheet2!$A$2:$C$44,3,FALSE)&gt;=71,VLOOKUP(Sheet1!W108,Sheet2!$A$2:$C$44,2,FALSE)&amp;TEXT(Sheet1!Y108,"00")&amp;TEXT(Sheet1!Z108,"00"),VLOOKUP(Sheet1!W108,Sheet2!$A$2:$C$44,2,FALSE)&amp;TEXT(Sheet1!X108,"00")&amp;TEXT(Sheet1!Y108,"00")&amp;IF(Sheet1!AA108="手",TEXT(Sheet1!Z108,"0"),TEXT(Sheet1!Z108,"00"))))</f>
        <v/>
      </c>
      <c r="M95" s="33" t="str">
        <f>IF(Sheet1!AD108="","","●")</f>
        <v/>
      </c>
      <c r="N95" s="33" t="str">
        <f>IF(Sheet1!AE108="","","▲")</f>
        <v/>
      </c>
      <c r="O95" s="33" t="str">
        <f>IF(Sheet1!AF108="","","★")</f>
        <v/>
      </c>
      <c r="P95" s="33" t="str">
        <f>IF(Sheet1!AG108="","","▼")</f>
        <v/>
      </c>
    </row>
    <row r="96" spans="1:16" s="33" customFormat="1" x14ac:dyDescent="0.2">
      <c r="A96" s="33" t="str">
        <f t="shared" si="1"/>
        <v/>
      </c>
      <c r="B96" s="33" t="str">
        <f>ASC(IF(Sheet1!C109="","",IF(LEN(Sheet1!C109)+LEN(Sheet1!D109)=2,Sheet1!C109&amp;"      "&amp;Sheet1!D109&amp;"("&amp;Sheet1!I109&amp;")",IF(LEN(Sheet1!C109)+LEN(Sheet1!D109)=3,Sheet1!C109&amp;"    "&amp;Sheet1!D109&amp;"("&amp;Sheet1!I109&amp;")",IF(LEN(Sheet1!C109)+LEN(Sheet1!D109)=4,Sheet1!C109&amp;"  "&amp;Sheet1!D109&amp;"("&amp;Sheet1!I109&amp;")",IF(LEN(Sheet1!C109)+LEN(Sheet1!D109)&gt;=5,Sheet1!C109&amp;Sheet1!D109&amp;"("&amp;Sheet1!I109&amp;")",""))))))</f>
        <v/>
      </c>
      <c r="C96" s="33" t="str">
        <f>ASC(IF(Sheet1!E109="","",Sheet1!E109&amp;" "&amp;Sheet1!F109))</f>
        <v/>
      </c>
      <c r="D96" s="33" t="str">
        <f>ASC(IF(Sheet1!G109="","",UPPER(Sheet1!G109)&amp;" "&amp;PROPER(Sheet1!H109)&amp;"("&amp;Sheet1!I109&amp;")"))</f>
        <v/>
      </c>
      <c r="E96" s="33" t="str">
        <f>IF(Sheet1!J109="","",IF(Sheet1!J109="女",2,1))</f>
        <v/>
      </c>
      <c r="F96" s="33" t="str">
        <f>IF(Sheet1!K109="","",VLOOKUP(Sheet1!K109,Sheet2!$F$2:$G$50,2,FALSE))</f>
        <v/>
      </c>
      <c r="G96" s="33" t="str">
        <f>IF(Sheet1!L109="","",(Sheet1!L109))</f>
        <v/>
      </c>
      <c r="H96" s="33" t="str">
        <f>IF(B96="","",VALUE(LEFT(Sheet1!E$4,6)))</f>
        <v/>
      </c>
      <c r="I96" s="33" t="str">
        <f>IF(Sheet1!B109="","",VALUE(Sheet1!B109))</f>
        <v/>
      </c>
      <c r="J96" s="33" t="str">
        <f>IF(Sheet1!M109="","",IF(VLOOKUP(Sheet1!M109,Sheet2!$A$2:$C$44,3,FALSE)&gt;=71,VLOOKUP(Sheet1!M109,Sheet2!$A$2:$C$44,2,FALSE)&amp;TEXT(Sheet1!O109,"00")&amp;TEXT(Sheet1!P109,"00"),VLOOKUP(Sheet1!M109,Sheet2!$A$2:$C$44,2,FALSE)&amp;TEXT(Sheet1!N109,"00")&amp;TEXT(Sheet1!O109,"00")&amp;IF(Sheet1!Q109="手",TEXT(Sheet1!P109,"0"),TEXT(Sheet1!P109,"00"))))</f>
        <v/>
      </c>
      <c r="K96" s="33" t="str">
        <f>IF(Sheet1!R109="","",IF(VLOOKUP(Sheet1!R109,Sheet2!$A$2:$C$44,3,FALSE)&gt;=71,VLOOKUP(Sheet1!R109,Sheet2!$A$2:$C$44,2,FALSE)&amp;TEXT(Sheet1!T109,"00")&amp;TEXT(Sheet1!U109,"00"),VLOOKUP(Sheet1!R109,Sheet2!$A$2:$C$44,2,FALSE)&amp;TEXT(Sheet1!S109,"00")&amp;TEXT(Sheet1!T109,"00")&amp;IF(Sheet1!V109="手",TEXT(Sheet1!U109,"0"),TEXT(Sheet1!U109,"00"))))</f>
        <v/>
      </c>
      <c r="L96" s="33" t="str">
        <f>IF(Sheet1!W109="","",IF(VLOOKUP(Sheet1!W109,Sheet2!$A$2:$C$44,3,FALSE)&gt;=71,VLOOKUP(Sheet1!W109,Sheet2!$A$2:$C$44,2,FALSE)&amp;TEXT(Sheet1!Y109,"00")&amp;TEXT(Sheet1!Z109,"00"),VLOOKUP(Sheet1!W109,Sheet2!$A$2:$C$44,2,FALSE)&amp;TEXT(Sheet1!X109,"00")&amp;TEXT(Sheet1!Y109,"00")&amp;IF(Sheet1!AA109="手",TEXT(Sheet1!Z109,"0"),TEXT(Sheet1!Z109,"00"))))</f>
        <v/>
      </c>
      <c r="M96" s="33" t="str">
        <f>IF(Sheet1!AD109="","","●")</f>
        <v/>
      </c>
      <c r="N96" s="33" t="str">
        <f>IF(Sheet1!AE109="","","▲")</f>
        <v/>
      </c>
      <c r="O96" s="33" t="str">
        <f>IF(Sheet1!AF109="","","★")</f>
        <v/>
      </c>
      <c r="P96" s="33" t="str">
        <f>IF(Sheet1!AG109="","","▼")</f>
        <v/>
      </c>
    </row>
    <row r="97" spans="1:16" s="33" customFormat="1" x14ac:dyDescent="0.2">
      <c r="A97" s="33" t="str">
        <f t="shared" si="1"/>
        <v/>
      </c>
      <c r="B97" s="33" t="str">
        <f>ASC(IF(Sheet1!C110="","",IF(LEN(Sheet1!C110)+LEN(Sheet1!D110)=2,Sheet1!C110&amp;"      "&amp;Sheet1!D110&amp;"("&amp;Sheet1!I110&amp;")",IF(LEN(Sheet1!C110)+LEN(Sheet1!D110)=3,Sheet1!C110&amp;"    "&amp;Sheet1!D110&amp;"("&amp;Sheet1!I110&amp;")",IF(LEN(Sheet1!C110)+LEN(Sheet1!D110)=4,Sheet1!C110&amp;"  "&amp;Sheet1!D110&amp;"("&amp;Sheet1!I110&amp;")",IF(LEN(Sheet1!C110)+LEN(Sheet1!D110)&gt;=5,Sheet1!C110&amp;Sheet1!D110&amp;"("&amp;Sheet1!I110&amp;")",""))))))</f>
        <v/>
      </c>
      <c r="C97" s="33" t="str">
        <f>ASC(IF(Sheet1!E110="","",Sheet1!E110&amp;" "&amp;Sheet1!F110))</f>
        <v/>
      </c>
      <c r="D97" s="33" t="str">
        <f>ASC(IF(Sheet1!G110="","",UPPER(Sheet1!G110)&amp;" "&amp;PROPER(Sheet1!H110)&amp;"("&amp;Sheet1!I110&amp;")"))</f>
        <v/>
      </c>
      <c r="E97" s="33" t="str">
        <f>IF(Sheet1!J110="","",IF(Sheet1!J110="女",2,1))</f>
        <v/>
      </c>
      <c r="F97" s="33" t="str">
        <f>IF(Sheet1!K110="","",VLOOKUP(Sheet1!K110,Sheet2!$F$2:$G$50,2,FALSE))</f>
        <v/>
      </c>
      <c r="G97" s="33" t="str">
        <f>IF(Sheet1!L110="","",(Sheet1!L110))</f>
        <v/>
      </c>
      <c r="H97" s="33" t="str">
        <f>IF(B97="","",VALUE(LEFT(Sheet1!E$4,6)))</f>
        <v/>
      </c>
      <c r="I97" s="33" t="str">
        <f>IF(Sheet1!B110="","",VALUE(Sheet1!B110))</f>
        <v/>
      </c>
      <c r="J97" s="33" t="str">
        <f>IF(Sheet1!M110="","",IF(VLOOKUP(Sheet1!M110,Sheet2!$A$2:$C$44,3,FALSE)&gt;=71,VLOOKUP(Sheet1!M110,Sheet2!$A$2:$C$44,2,FALSE)&amp;TEXT(Sheet1!O110,"00")&amp;TEXT(Sheet1!P110,"00"),VLOOKUP(Sheet1!M110,Sheet2!$A$2:$C$44,2,FALSE)&amp;TEXT(Sheet1!N110,"00")&amp;TEXT(Sheet1!O110,"00")&amp;IF(Sheet1!Q110="手",TEXT(Sheet1!P110,"0"),TEXT(Sheet1!P110,"00"))))</f>
        <v/>
      </c>
      <c r="K97" s="33" t="str">
        <f>IF(Sheet1!R110="","",IF(VLOOKUP(Sheet1!R110,Sheet2!$A$2:$C$44,3,FALSE)&gt;=71,VLOOKUP(Sheet1!R110,Sheet2!$A$2:$C$44,2,FALSE)&amp;TEXT(Sheet1!T110,"00")&amp;TEXT(Sheet1!U110,"00"),VLOOKUP(Sheet1!R110,Sheet2!$A$2:$C$44,2,FALSE)&amp;TEXT(Sheet1!S110,"00")&amp;TEXT(Sheet1!T110,"00")&amp;IF(Sheet1!V110="手",TEXT(Sheet1!U110,"0"),TEXT(Sheet1!U110,"00"))))</f>
        <v/>
      </c>
      <c r="L97" s="33" t="str">
        <f>IF(Sheet1!W110="","",IF(VLOOKUP(Sheet1!W110,Sheet2!$A$2:$C$44,3,FALSE)&gt;=71,VLOOKUP(Sheet1!W110,Sheet2!$A$2:$C$44,2,FALSE)&amp;TEXT(Sheet1!Y110,"00")&amp;TEXT(Sheet1!Z110,"00"),VLOOKUP(Sheet1!W110,Sheet2!$A$2:$C$44,2,FALSE)&amp;TEXT(Sheet1!X110,"00")&amp;TEXT(Sheet1!Y110,"00")&amp;IF(Sheet1!AA110="手",TEXT(Sheet1!Z110,"0"),TEXT(Sheet1!Z110,"00"))))</f>
        <v/>
      </c>
      <c r="M97" s="33" t="str">
        <f>IF(Sheet1!AD110="","","●")</f>
        <v/>
      </c>
      <c r="N97" s="33" t="str">
        <f>IF(Sheet1!AE110="","","▲")</f>
        <v/>
      </c>
      <c r="O97" s="33" t="str">
        <f>IF(Sheet1!AF110="","","★")</f>
        <v/>
      </c>
      <c r="P97" s="33" t="str">
        <f>IF(Sheet1!AG110="","","▼")</f>
        <v/>
      </c>
    </row>
    <row r="98" spans="1:16" s="33" customFormat="1" x14ac:dyDescent="0.2">
      <c r="A98" s="33" t="str">
        <f t="shared" si="1"/>
        <v/>
      </c>
      <c r="B98" s="33" t="str">
        <f>ASC(IF(Sheet1!C111="","",IF(LEN(Sheet1!C111)+LEN(Sheet1!D111)=2,Sheet1!C111&amp;"      "&amp;Sheet1!D111&amp;"("&amp;Sheet1!I111&amp;")",IF(LEN(Sheet1!C111)+LEN(Sheet1!D111)=3,Sheet1!C111&amp;"    "&amp;Sheet1!D111&amp;"("&amp;Sheet1!I111&amp;")",IF(LEN(Sheet1!C111)+LEN(Sheet1!D111)=4,Sheet1!C111&amp;"  "&amp;Sheet1!D111&amp;"("&amp;Sheet1!I111&amp;")",IF(LEN(Sheet1!C111)+LEN(Sheet1!D111)&gt;=5,Sheet1!C111&amp;Sheet1!D111&amp;"("&amp;Sheet1!I111&amp;")",""))))))</f>
        <v/>
      </c>
      <c r="C98" s="33" t="str">
        <f>ASC(IF(Sheet1!E111="","",Sheet1!E111&amp;" "&amp;Sheet1!F111))</f>
        <v/>
      </c>
      <c r="D98" s="33" t="str">
        <f>ASC(IF(Sheet1!G111="","",UPPER(Sheet1!G111)&amp;" "&amp;PROPER(Sheet1!H111)&amp;"("&amp;Sheet1!I111&amp;")"))</f>
        <v/>
      </c>
      <c r="E98" s="33" t="str">
        <f>IF(Sheet1!J111="","",IF(Sheet1!J111="女",2,1))</f>
        <v/>
      </c>
      <c r="F98" s="33" t="str">
        <f>IF(Sheet1!K111="","",VLOOKUP(Sheet1!K111,Sheet2!$F$2:$G$50,2,FALSE))</f>
        <v/>
      </c>
      <c r="G98" s="33" t="str">
        <f>IF(Sheet1!L111="","",(Sheet1!L111))</f>
        <v/>
      </c>
      <c r="H98" s="33" t="str">
        <f>IF(B98="","",VALUE(LEFT(Sheet1!E$4,6)))</f>
        <v/>
      </c>
      <c r="I98" s="33" t="str">
        <f>IF(Sheet1!B111="","",VALUE(Sheet1!B111))</f>
        <v/>
      </c>
      <c r="J98" s="33" t="str">
        <f>IF(Sheet1!M111="","",IF(VLOOKUP(Sheet1!M111,Sheet2!$A$2:$C$44,3,FALSE)&gt;=71,VLOOKUP(Sheet1!M111,Sheet2!$A$2:$C$44,2,FALSE)&amp;TEXT(Sheet1!O111,"00")&amp;TEXT(Sheet1!P111,"00"),VLOOKUP(Sheet1!M111,Sheet2!$A$2:$C$44,2,FALSE)&amp;TEXT(Sheet1!N111,"00")&amp;TEXT(Sheet1!O111,"00")&amp;IF(Sheet1!Q111="手",TEXT(Sheet1!P111,"0"),TEXT(Sheet1!P111,"00"))))</f>
        <v/>
      </c>
      <c r="K98" s="33" t="str">
        <f>IF(Sheet1!R111="","",IF(VLOOKUP(Sheet1!R111,Sheet2!$A$2:$C$44,3,FALSE)&gt;=71,VLOOKUP(Sheet1!R111,Sheet2!$A$2:$C$44,2,FALSE)&amp;TEXT(Sheet1!T111,"00")&amp;TEXT(Sheet1!U111,"00"),VLOOKUP(Sheet1!R111,Sheet2!$A$2:$C$44,2,FALSE)&amp;TEXT(Sheet1!S111,"00")&amp;TEXT(Sheet1!T111,"00")&amp;IF(Sheet1!V111="手",TEXT(Sheet1!U111,"0"),TEXT(Sheet1!U111,"00"))))</f>
        <v/>
      </c>
      <c r="L98" s="33" t="str">
        <f>IF(Sheet1!W111="","",IF(VLOOKUP(Sheet1!W111,Sheet2!$A$2:$C$44,3,FALSE)&gt;=71,VLOOKUP(Sheet1!W111,Sheet2!$A$2:$C$44,2,FALSE)&amp;TEXT(Sheet1!Y111,"00")&amp;TEXT(Sheet1!Z111,"00"),VLOOKUP(Sheet1!W111,Sheet2!$A$2:$C$44,2,FALSE)&amp;TEXT(Sheet1!X111,"00")&amp;TEXT(Sheet1!Y111,"00")&amp;IF(Sheet1!AA111="手",TEXT(Sheet1!Z111,"0"),TEXT(Sheet1!Z111,"00"))))</f>
        <v/>
      </c>
      <c r="M98" s="33" t="str">
        <f>IF(Sheet1!AD111="","","●")</f>
        <v/>
      </c>
      <c r="N98" s="33" t="str">
        <f>IF(Sheet1!AE111="","","▲")</f>
        <v/>
      </c>
      <c r="O98" s="33" t="str">
        <f>IF(Sheet1!AF111="","","★")</f>
        <v/>
      </c>
      <c r="P98" s="33" t="str">
        <f>IF(Sheet1!AG111="","","▼")</f>
        <v/>
      </c>
    </row>
    <row r="99" spans="1:16" s="33" customFormat="1" x14ac:dyDescent="0.2">
      <c r="A99" s="33" t="str">
        <f t="shared" si="1"/>
        <v/>
      </c>
      <c r="B99" s="33" t="str">
        <f>ASC(IF(Sheet1!C112="","",IF(LEN(Sheet1!C112)+LEN(Sheet1!D112)=2,Sheet1!C112&amp;"      "&amp;Sheet1!D112&amp;"("&amp;Sheet1!I112&amp;")",IF(LEN(Sheet1!C112)+LEN(Sheet1!D112)=3,Sheet1!C112&amp;"    "&amp;Sheet1!D112&amp;"("&amp;Sheet1!I112&amp;")",IF(LEN(Sheet1!C112)+LEN(Sheet1!D112)=4,Sheet1!C112&amp;"  "&amp;Sheet1!D112&amp;"("&amp;Sheet1!I112&amp;")",IF(LEN(Sheet1!C112)+LEN(Sheet1!D112)&gt;=5,Sheet1!C112&amp;Sheet1!D112&amp;"("&amp;Sheet1!I112&amp;")",""))))))</f>
        <v/>
      </c>
      <c r="C99" s="33" t="str">
        <f>ASC(IF(Sheet1!E112="","",Sheet1!E112&amp;" "&amp;Sheet1!F112))</f>
        <v/>
      </c>
      <c r="D99" s="33" t="str">
        <f>ASC(IF(Sheet1!G112="","",UPPER(Sheet1!G112)&amp;" "&amp;PROPER(Sheet1!H112)&amp;"("&amp;Sheet1!I112&amp;")"))</f>
        <v/>
      </c>
      <c r="E99" s="33" t="str">
        <f>IF(Sheet1!J112="","",IF(Sheet1!J112="女",2,1))</f>
        <v/>
      </c>
      <c r="F99" s="33" t="str">
        <f>IF(Sheet1!K112="","",VLOOKUP(Sheet1!K112,Sheet2!$F$2:$G$50,2,FALSE))</f>
        <v/>
      </c>
      <c r="G99" s="33" t="str">
        <f>IF(Sheet1!L112="","",(Sheet1!L112))</f>
        <v/>
      </c>
      <c r="H99" s="33" t="str">
        <f>IF(B99="","",VALUE(LEFT(Sheet1!E$4,6)))</f>
        <v/>
      </c>
      <c r="I99" s="33" t="str">
        <f>IF(Sheet1!B112="","",VALUE(Sheet1!B112))</f>
        <v/>
      </c>
      <c r="J99" s="33" t="str">
        <f>IF(Sheet1!M112="","",IF(VLOOKUP(Sheet1!M112,Sheet2!$A$2:$C$44,3,FALSE)&gt;=71,VLOOKUP(Sheet1!M112,Sheet2!$A$2:$C$44,2,FALSE)&amp;TEXT(Sheet1!O112,"00")&amp;TEXT(Sheet1!P112,"00"),VLOOKUP(Sheet1!M112,Sheet2!$A$2:$C$44,2,FALSE)&amp;TEXT(Sheet1!N112,"00")&amp;TEXT(Sheet1!O112,"00")&amp;IF(Sheet1!Q112="手",TEXT(Sheet1!P112,"0"),TEXT(Sheet1!P112,"00"))))</f>
        <v/>
      </c>
      <c r="K99" s="33" t="str">
        <f>IF(Sheet1!R112="","",IF(VLOOKUP(Sheet1!R112,Sheet2!$A$2:$C$44,3,FALSE)&gt;=71,VLOOKUP(Sheet1!R112,Sheet2!$A$2:$C$44,2,FALSE)&amp;TEXT(Sheet1!T112,"00")&amp;TEXT(Sheet1!U112,"00"),VLOOKUP(Sheet1!R112,Sheet2!$A$2:$C$44,2,FALSE)&amp;TEXT(Sheet1!S112,"00")&amp;TEXT(Sheet1!T112,"00")&amp;IF(Sheet1!V112="手",TEXT(Sheet1!U112,"0"),TEXT(Sheet1!U112,"00"))))</f>
        <v/>
      </c>
      <c r="L99" s="33" t="str">
        <f>IF(Sheet1!W112="","",IF(VLOOKUP(Sheet1!W112,Sheet2!$A$2:$C$44,3,FALSE)&gt;=71,VLOOKUP(Sheet1!W112,Sheet2!$A$2:$C$44,2,FALSE)&amp;TEXT(Sheet1!Y112,"00")&amp;TEXT(Sheet1!Z112,"00"),VLOOKUP(Sheet1!W112,Sheet2!$A$2:$C$44,2,FALSE)&amp;TEXT(Sheet1!X112,"00")&amp;TEXT(Sheet1!Y112,"00")&amp;IF(Sheet1!AA112="手",TEXT(Sheet1!Z112,"0"),TEXT(Sheet1!Z112,"00"))))</f>
        <v/>
      </c>
      <c r="M99" s="33" t="str">
        <f>IF(Sheet1!AD112="","","●")</f>
        <v/>
      </c>
      <c r="N99" s="33" t="str">
        <f>IF(Sheet1!AE112="","","▲")</f>
        <v/>
      </c>
      <c r="O99" s="33" t="str">
        <f>IF(Sheet1!AF112="","","★")</f>
        <v/>
      </c>
      <c r="P99" s="33" t="str">
        <f>IF(Sheet1!AG112="","","▼")</f>
        <v/>
      </c>
    </row>
    <row r="100" spans="1:16" s="33" customFormat="1" x14ac:dyDescent="0.2">
      <c r="A100" s="33" t="str">
        <f t="shared" si="1"/>
        <v/>
      </c>
      <c r="B100" s="33" t="str">
        <f>ASC(IF(Sheet1!C113="","",IF(LEN(Sheet1!C113)+LEN(Sheet1!D113)=2,Sheet1!C113&amp;"      "&amp;Sheet1!D113&amp;"("&amp;Sheet1!I113&amp;")",IF(LEN(Sheet1!C113)+LEN(Sheet1!D113)=3,Sheet1!C113&amp;"    "&amp;Sheet1!D113&amp;"("&amp;Sheet1!I113&amp;")",IF(LEN(Sheet1!C113)+LEN(Sheet1!D113)=4,Sheet1!C113&amp;"  "&amp;Sheet1!D113&amp;"("&amp;Sheet1!I113&amp;")",IF(LEN(Sheet1!C113)+LEN(Sheet1!D113)&gt;=5,Sheet1!C113&amp;Sheet1!D113&amp;"("&amp;Sheet1!I113&amp;")",""))))))</f>
        <v/>
      </c>
      <c r="C100" s="33" t="str">
        <f>ASC(IF(Sheet1!E113="","",Sheet1!E113&amp;" "&amp;Sheet1!F113))</f>
        <v/>
      </c>
      <c r="D100" s="33" t="str">
        <f>ASC(IF(Sheet1!G113="","",UPPER(Sheet1!G113)&amp;" "&amp;PROPER(Sheet1!H113)&amp;"("&amp;Sheet1!I113&amp;")"))</f>
        <v/>
      </c>
      <c r="E100" s="33" t="str">
        <f>IF(Sheet1!J113="","",IF(Sheet1!J113="女",2,1))</f>
        <v/>
      </c>
      <c r="F100" s="33" t="str">
        <f>IF(Sheet1!K113="","",VLOOKUP(Sheet1!K113,Sheet2!$F$2:$G$50,2,FALSE))</f>
        <v/>
      </c>
      <c r="G100" s="33" t="str">
        <f>IF(Sheet1!L113="","",(Sheet1!L113))</f>
        <v/>
      </c>
      <c r="H100" s="33" t="str">
        <f>IF(B100="","",VALUE(LEFT(Sheet1!E$4,6)))</f>
        <v/>
      </c>
      <c r="I100" s="33" t="str">
        <f>IF(Sheet1!B113="","",VALUE(Sheet1!B113))</f>
        <v/>
      </c>
      <c r="J100" s="33" t="str">
        <f>IF(Sheet1!M113="","",IF(VLOOKUP(Sheet1!M113,Sheet2!$A$2:$C$44,3,FALSE)&gt;=71,VLOOKUP(Sheet1!M113,Sheet2!$A$2:$C$44,2,FALSE)&amp;TEXT(Sheet1!O113,"00")&amp;TEXT(Sheet1!P113,"00"),VLOOKUP(Sheet1!M113,Sheet2!$A$2:$C$44,2,FALSE)&amp;TEXT(Sheet1!N113,"00")&amp;TEXT(Sheet1!O113,"00")&amp;IF(Sheet1!Q113="手",TEXT(Sheet1!P113,"0"),TEXT(Sheet1!P113,"00"))))</f>
        <v/>
      </c>
      <c r="K100" s="33" t="str">
        <f>IF(Sheet1!R113="","",IF(VLOOKUP(Sheet1!R113,Sheet2!$A$2:$C$44,3,FALSE)&gt;=71,VLOOKUP(Sheet1!R113,Sheet2!$A$2:$C$44,2,FALSE)&amp;TEXT(Sheet1!T113,"00")&amp;TEXT(Sheet1!U113,"00"),VLOOKUP(Sheet1!R113,Sheet2!$A$2:$C$44,2,FALSE)&amp;TEXT(Sheet1!S113,"00")&amp;TEXT(Sheet1!T113,"00")&amp;IF(Sheet1!V113="手",TEXT(Sheet1!U113,"0"),TEXT(Sheet1!U113,"00"))))</f>
        <v/>
      </c>
      <c r="L100" s="33" t="str">
        <f>IF(Sheet1!W113="","",IF(VLOOKUP(Sheet1!W113,Sheet2!$A$2:$C$44,3,FALSE)&gt;=71,VLOOKUP(Sheet1!W113,Sheet2!$A$2:$C$44,2,FALSE)&amp;TEXT(Sheet1!Y113,"00")&amp;TEXT(Sheet1!Z113,"00"),VLOOKUP(Sheet1!W113,Sheet2!$A$2:$C$44,2,FALSE)&amp;TEXT(Sheet1!X113,"00")&amp;TEXT(Sheet1!Y113,"00")&amp;IF(Sheet1!AA113="手",TEXT(Sheet1!Z113,"0"),TEXT(Sheet1!Z113,"00"))))</f>
        <v/>
      </c>
      <c r="M100" s="33" t="str">
        <f>IF(Sheet1!AD113="","","●")</f>
        <v/>
      </c>
      <c r="N100" s="33" t="str">
        <f>IF(Sheet1!AE113="","","▲")</f>
        <v/>
      </c>
      <c r="O100" s="33" t="str">
        <f>IF(Sheet1!AF113="","","★")</f>
        <v/>
      </c>
      <c r="P100" s="33" t="str">
        <f>IF(Sheet1!AG113="","","▼")</f>
        <v/>
      </c>
    </row>
    <row r="101" spans="1:16" s="33" customFormat="1" x14ac:dyDescent="0.2">
      <c r="A101" s="33" t="str">
        <f t="shared" si="1"/>
        <v/>
      </c>
      <c r="B101" s="33" t="str">
        <f>ASC(IF(Sheet1!C114="","",IF(LEN(Sheet1!C114)+LEN(Sheet1!D114)=2,Sheet1!C114&amp;"      "&amp;Sheet1!D114&amp;"("&amp;Sheet1!I114&amp;")",IF(LEN(Sheet1!C114)+LEN(Sheet1!D114)=3,Sheet1!C114&amp;"    "&amp;Sheet1!D114&amp;"("&amp;Sheet1!I114&amp;")",IF(LEN(Sheet1!C114)+LEN(Sheet1!D114)=4,Sheet1!C114&amp;"  "&amp;Sheet1!D114&amp;"("&amp;Sheet1!I114&amp;")",IF(LEN(Sheet1!C114)+LEN(Sheet1!D114)&gt;=5,Sheet1!C114&amp;Sheet1!D114&amp;"("&amp;Sheet1!I114&amp;")",""))))))</f>
        <v/>
      </c>
      <c r="C101" s="33" t="str">
        <f>ASC(IF(Sheet1!E114="","",Sheet1!E114&amp;" "&amp;Sheet1!F114))</f>
        <v/>
      </c>
      <c r="D101" s="33" t="str">
        <f>ASC(IF(Sheet1!G114="","",UPPER(Sheet1!G114)&amp;" "&amp;PROPER(Sheet1!H114)&amp;"("&amp;Sheet1!I114&amp;")"))</f>
        <v/>
      </c>
      <c r="E101" s="33" t="str">
        <f>IF(Sheet1!J114="","",IF(Sheet1!J114="女",2,1))</f>
        <v/>
      </c>
      <c r="F101" s="33" t="str">
        <f>IF(Sheet1!K114="","",VLOOKUP(Sheet1!K114,Sheet2!$F$2:$G$50,2,FALSE))</f>
        <v/>
      </c>
      <c r="G101" s="33" t="str">
        <f>IF(Sheet1!L114="","",(Sheet1!L114))</f>
        <v/>
      </c>
      <c r="H101" s="33" t="str">
        <f>IF(B101="","",VALUE(LEFT(Sheet1!E$4,6)))</f>
        <v/>
      </c>
      <c r="I101" s="33" t="str">
        <f>IF(Sheet1!B114="","",VALUE(Sheet1!B114))</f>
        <v/>
      </c>
      <c r="J101" s="33" t="str">
        <f>IF(Sheet1!M114="","",IF(VLOOKUP(Sheet1!M114,Sheet2!$A$2:$C$44,3,FALSE)&gt;=71,VLOOKUP(Sheet1!M114,Sheet2!$A$2:$C$44,2,FALSE)&amp;TEXT(Sheet1!O114,"00")&amp;TEXT(Sheet1!P114,"00"),VLOOKUP(Sheet1!M114,Sheet2!$A$2:$C$44,2,FALSE)&amp;TEXT(Sheet1!N114,"00")&amp;TEXT(Sheet1!O114,"00")&amp;IF(Sheet1!Q114="手",TEXT(Sheet1!P114,"0"),TEXT(Sheet1!P114,"00"))))</f>
        <v/>
      </c>
      <c r="K101" s="33" t="str">
        <f>IF(Sheet1!R114="","",IF(VLOOKUP(Sheet1!R114,Sheet2!$A$2:$C$44,3,FALSE)&gt;=71,VLOOKUP(Sheet1!R114,Sheet2!$A$2:$C$44,2,FALSE)&amp;TEXT(Sheet1!T114,"00")&amp;TEXT(Sheet1!U114,"00"),VLOOKUP(Sheet1!R114,Sheet2!$A$2:$C$44,2,FALSE)&amp;TEXT(Sheet1!S114,"00")&amp;TEXT(Sheet1!T114,"00")&amp;IF(Sheet1!V114="手",TEXT(Sheet1!U114,"0"),TEXT(Sheet1!U114,"00"))))</f>
        <v/>
      </c>
      <c r="L101" s="33" t="str">
        <f>IF(Sheet1!W114="","",IF(VLOOKUP(Sheet1!W114,Sheet2!$A$2:$C$44,3,FALSE)&gt;=71,VLOOKUP(Sheet1!W114,Sheet2!$A$2:$C$44,2,FALSE)&amp;TEXT(Sheet1!Y114,"00")&amp;TEXT(Sheet1!Z114,"00"),VLOOKUP(Sheet1!W114,Sheet2!$A$2:$C$44,2,FALSE)&amp;TEXT(Sheet1!X114,"00")&amp;TEXT(Sheet1!Y114,"00")&amp;IF(Sheet1!AA114="手",TEXT(Sheet1!Z114,"0"),TEXT(Sheet1!Z114,"00"))))</f>
        <v/>
      </c>
      <c r="M101" s="33" t="str">
        <f>IF(Sheet1!AD114="","","●")</f>
        <v/>
      </c>
      <c r="N101" s="33" t="str">
        <f>IF(Sheet1!AE114="","","▲")</f>
        <v/>
      </c>
      <c r="O101" s="33" t="str">
        <f>IF(Sheet1!AF114="","","★")</f>
        <v/>
      </c>
      <c r="P101" s="33" t="str">
        <f>IF(Sheet1!AG114="","","▼")</f>
        <v/>
      </c>
    </row>
    <row r="102" spans="1:16" s="33" customFormat="1" x14ac:dyDescent="0.2">
      <c r="A102" s="33" t="str">
        <f t="shared" si="1"/>
        <v/>
      </c>
      <c r="B102" s="33" t="str">
        <f>ASC(IF(Sheet1!C115="","",IF(LEN(Sheet1!C115)+LEN(Sheet1!D115)=2,Sheet1!C115&amp;"      "&amp;Sheet1!D115&amp;"("&amp;Sheet1!I115&amp;")",IF(LEN(Sheet1!C115)+LEN(Sheet1!D115)=3,Sheet1!C115&amp;"    "&amp;Sheet1!D115&amp;"("&amp;Sheet1!I115&amp;")",IF(LEN(Sheet1!C115)+LEN(Sheet1!D115)=4,Sheet1!C115&amp;"  "&amp;Sheet1!D115&amp;"("&amp;Sheet1!I115&amp;")",IF(LEN(Sheet1!C115)+LEN(Sheet1!D115)&gt;=5,Sheet1!C115&amp;Sheet1!D115&amp;"("&amp;Sheet1!I115&amp;")",""))))))</f>
        <v/>
      </c>
      <c r="C102" s="33" t="str">
        <f>ASC(IF(Sheet1!E115="","",Sheet1!E115&amp;" "&amp;Sheet1!F115))</f>
        <v/>
      </c>
      <c r="D102" s="33" t="str">
        <f>ASC(IF(Sheet1!G115="","",UPPER(Sheet1!G115)&amp;" "&amp;PROPER(Sheet1!H115)&amp;"("&amp;Sheet1!I115&amp;")"))</f>
        <v/>
      </c>
      <c r="E102" s="33" t="str">
        <f>IF(Sheet1!J115="","",IF(Sheet1!J115="女",2,1))</f>
        <v/>
      </c>
      <c r="F102" s="33" t="str">
        <f>IF(Sheet1!K115="","",VLOOKUP(Sheet1!K115,Sheet2!$F$2:$G$50,2,FALSE))</f>
        <v/>
      </c>
      <c r="G102" s="33" t="str">
        <f>IF(Sheet1!L115="","",(Sheet1!L115))</f>
        <v/>
      </c>
      <c r="H102" s="33" t="str">
        <f>IF(B102="","",VALUE(LEFT(Sheet1!E$4,6)))</f>
        <v/>
      </c>
      <c r="I102" s="33" t="str">
        <f>IF(Sheet1!B115="","",VALUE(Sheet1!B115))</f>
        <v/>
      </c>
      <c r="J102" s="33" t="str">
        <f>IF(Sheet1!M115="","",IF(VLOOKUP(Sheet1!M115,Sheet2!$A$2:$C$44,3,FALSE)&gt;=71,VLOOKUP(Sheet1!M115,Sheet2!$A$2:$C$44,2,FALSE)&amp;TEXT(Sheet1!O115,"00")&amp;TEXT(Sheet1!P115,"00"),VLOOKUP(Sheet1!M115,Sheet2!$A$2:$C$44,2,FALSE)&amp;TEXT(Sheet1!N115,"00")&amp;TEXT(Sheet1!O115,"00")&amp;IF(Sheet1!Q115="手",TEXT(Sheet1!P115,"0"),TEXT(Sheet1!P115,"00"))))</f>
        <v/>
      </c>
      <c r="K102" s="33" t="str">
        <f>IF(Sheet1!R115="","",IF(VLOOKUP(Sheet1!R115,Sheet2!$A$2:$C$44,3,FALSE)&gt;=71,VLOOKUP(Sheet1!R115,Sheet2!$A$2:$C$44,2,FALSE)&amp;TEXT(Sheet1!T115,"00")&amp;TEXT(Sheet1!U115,"00"),VLOOKUP(Sheet1!R115,Sheet2!$A$2:$C$44,2,FALSE)&amp;TEXT(Sheet1!S115,"00")&amp;TEXT(Sheet1!T115,"00")&amp;IF(Sheet1!V115="手",TEXT(Sheet1!U115,"0"),TEXT(Sheet1!U115,"00"))))</f>
        <v/>
      </c>
      <c r="L102" s="33" t="str">
        <f>IF(Sheet1!W115="","",IF(VLOOKUP(Sheet1!W115,Sheet2!$A$2:$C$44,3,FALSE)&gt;=71,VLOOKUP(Sheet1!W115,Sheet2!$A$2:$C$44,2,FALSE)&amp;TEXT(Sheet1!Y115,"00")&amp;TEXT(Sheet1!Z115,"00"),VLOOKUP(Sheet1!W115,Sheet2!$A$2:$C$44,2,FALSE)&amp;TEXT(Sheet1!X115,"00")&amp;TEXT(Sheet1!Y115,"00")&amp;IF(Sheet1!AA115="手",TEXT(Sheet1!Z115,"0"),TEXT(Sheet1!Z115,"00"))))</f>
        <v/>
      </c>
      <c r="M102" s="33" t="str">
        <f>IF(Sheet1!AD115="","","●")</f>
        <v/>
      </c>
      <c r="N102" s="33" t="str">
        <f>IF(Sheet1!AE115="","","▲")</f>
        <v/>
      </c>
      <c r="O102" s="33" t="str">
        <f>IF(Sheet1!AF115="","","★")</f>
        <v/>
      </c>
      <c r="P102" s="33" t="str">
        <f>IF(Sheet1!AG115="","","▼")</f>
        <v/>
      </c>
    </row>
    <row r="103" spans="1:16" s="33" customFormat="1" x14ac:dyDescent="0.2">
      <c r="A103" s="33" t="str">
        <f t="shared" si="1"/>
        <v/>
      </c>
      <c r="B103" s="33" t="str">
        <f>ASC(IF(Sheet1!C116="","",IF(LEN(Sheet1!C116)+LEN(Sheet1!D116)=2,Sheet1!C116&amp;"      "&amp;Sheet1!D116&amp;"("&amp;Sheet1!I116&amp;")",IF(LEN(Sheet1!C116)+LEN(Sheet1!D116)=3,Sheet1!C116&amp;"    "&amp;Sheet1!D116&amp;"("&amp;Sheet1!I116&amp;")",IF(LEN(Sheet1!C116)+LEN(Sheet1!D116)=4,Sheet1!C116&amp;"  "&amp;Sheet1!D116&amp;"("&amp;Sheet1!I116&amp;")",IF(LEN(Sheet1!C116)+LEN(Sheet1!D116)&gt;=5,Sheet1!C116&amp;Sheet1!D116&amp;"("&amp;Sheet1!I116&amp;")",""))))))</f>
        <v/>
      </c>
      <c r="C103" s="33" t="str">
        <f>ASC(IF(Sheet1!E116="","",Sheet1!E116&amp;" "&amp;Sheet1!F116))</f>
        <v/>
      </c>
      <c r="D103" s="33" t="str">
        <f>ASC(IF(Sheet1!G116="","",UPPER(Sheet1!G116)&amp;" "&amp;PROPER(Sheet1!H116)&amp;"("&amp;Sheet1!I116&amp;")"))</f>
        <v/>
      </c>
      <c r="E103" s="33" t="str">
        <f>IF(Sheet1!J116="","",IF(Sheet1!J116="女",2,1))</f>
        <v/>
      </c>
      <c r="F103" s="33" t="str">
        <f>IF(Sheet1!K116="","",VLOOKUP(Sheet1!K116,Sheet2!$F$2:$G$50,2,FALSE))</f>
        <v/>
      </c>
      <c r="G103" s="33" t="str">
        <f>IF(Sheet1!L116="","",(Sheet1!L116))</f>
        <v/>
      </c>
      <c r="H103" s="33" t="str">
        <f>IF(B103="","",VALUE(LEFT(Sheet1!E$4,6)))</f>
        <v/>
      </c>
      <c r="I103" s="33" t="str">
        <f>IF(Sheet1!B116="","",VALUE(Sheet1!B116))</f>
        <v/>
      </c>
      <c r="J103" s="33" t="str">
        <f>IF(Sheet1!M116="","",IF(VLOOKUP(Sheet1!M116,Sheet2!$A$2:$C$44,3,FALSE)&gt;=71,VLOOKUP(Sheet1!M116,Sheet2!$A$2:$C$44,2,FALSE)&amp;TEXT(Sheet1!O116,"00")&amp;TEXT(Sheet1!P116,"00"),VLOOKUP(Sheet1!M116,Sheet2!$A$2:$C$44,2,FALSE)&amp;TEXT(Sheet1!N116,"00")&amp;TEXT(Sheet1!O116,"00")&amp;IF(Sheet1!Q116="手",TEXT(Sheet1!P116,"0"),TEXT(Sheet1!P116,"00"))))</f>
        <v/>
      </c>
      <c r="K103" s="33" t="str">
        <f>IF(Sheet1!R116="","",IF(VLOOKUP(Sheet1!R116,Sheet2!$A$2:$C$44,3,FALSE)&gt;=71,VLOOKUP(Sheet1!R116,Sheet2!$A$2:$C$44,2,FALSE)&amp;TEXT(Sheet1!T116,"00")&amp;TEXT(Sheet1!U116,"00"),VLOOKUP(Sheet1!R116,Sheet2!$A$2:$C$44,2,FALSE)&amp;TEXT(Sheet1!S116,"00")&amp;TEXT(Sheet1!T116,"00")&amp;IF(Sheet1!V116="手",TEXT(Sheet1!U116,"0"),TEXT(Sheet1!U116,"00"))))</f>
        <v/>
      </c>
      <c r="L103" s="33" t="str">
        <f>IF(Sheet1!W116="","",IF(VLOOKUP(Sheet1!W116,Sheet2!$A$2:$C$44,3,FALSE)&gt;=71,VLOOKUP(Sheet1!W116,Sheet2!$A$2:$C$44,2,FALSE)&amp;TEXT(Sheet1!Y116,"00")&amp;TEXT(Sheet1!Z116,"00"),VLOOKUP(Sheet1!W116,Sheet2!$A$2:$C$44,2,FALSE)&amp;TEXT(Sheet1!X116,"00")&amp;TEXT(Sheet1!Y116,"00")&amp;IF(Sheet1!AA116="手",TEXT(Sheet1!Z116,"0"),TEXT(Sheet1!Z116,"00"))))</f>
        <v/>
      </c>
      <c r="M103" s="33" t="str">
        <f>IF(Sheet1!AD116="","","●")</f>
        <v/>
      </c>
      <c r="N103" s="33" t="str">
        <f>IF(Sheet1!AE116="","","▲")</f>
        <v/>
      </c>
      <c r="O103" s="33" t="str">
        <f>IF(Sheet1!AF116="","","★")</f>
        <v/>
      </c>
      <c r="P103" s="33" t="str">
        <f>IF(Sheet1!AG116="","","▼")</f>
        <v/>
      </c>
    </row>
    <row r="104" spans="1:16" s="33" customFormat="1" x14ac:dyDescent="0.2">
      <c r="A104" s="33" t="str">
        <f t="shared" si="1"/>
        <v/>
      </c>
      <c r="B104" s="33" t="str">
        <f>ASC(IF(Sheet1!C117="","",IF(LEN(Sheet1!C117)+LEN(Sheet1!D117)=2,Sheet1!C117&amp;"      "&amp;Sheet1!D117&amp;"("&amp;Sheet1!I117&amp;")",IF(LEN(Sheet1!C117)+LEN(Sheet1!D117)=3,Sheet1!C117&amp;"    "&amp;Sheet1!D117&amp;"("&amp;Sheet1!I117&amp;")",IF(LEN(Sheet1!C117)+LEN(Sheet1!D117)=4,Sheet1!C117&amp;"  "&amp;Sheet1!D117&amp;"("&amp;Sheet1!I117&amp;")",IF(LEN(Sheet1!C117)+LEN(Sheet1!D117)&gt;=5,Sheet1!C117&amp;Sheet1!D117&amp;"("&amp;Sheet1!I117&amp;")",""))))))</f>
        <v/>
      </c>
      <c r="C104" s="33" t="str">
        <f>ASC(IF(Sheet1!E117="","",Sheet1!E117&amp;" "&amp;Sheet1!F117))</f>
        <v/>
      </c>
      <c r="D104" s="33" t="str">
        <f>ASC(IF(Sheet1!G117="","",UPPER(Sheet1!G117)&amp;" "&amp;PROPER(Sheet1!H117)&amp;"("&amp;Sheet1!I117&amp;")"))</f>
        <v/>
      </c>
      <c r="E104" s="33" t="str">
        <f>IF(Sheet1!J117="","",IF(Sheet1!J117="女",2,1))</f>
        <v/>
      </c>
      <c r="F104" s="33" t="str">
        <f>IF(Sheet1!K117="","",VLOOKUP(Sheet1!K117,Sheet2!$F$2:$G$50,2,FALSE))</f>
        <v/>
      </c>
      <c r="G104" s="33" t="str">
        <f>IF(Sheet1!L117="","",(Sheet1!L117))</f>
        <v/>
      </c>
      <c r="H104" s="33" t="str">
        <f>IF(B104="","",VALUE(LEFT(Sheet1!E$4,6)))</f>
        <v/>
      </c>
      <c r="I104" s="33" t="str">
        <f>IF(Sheet1!B117="","",VALUE(Sheet1!B117))</f>
        <v/>
      </c>
      <c r="J104" s="33" t="str">
        <f>IF(Sheet1!M117="","",IF(VLOOKUP(Sheet1!M117,Sheet2!$A$2:$C$44,3,FALSE)&gt;=71,VLOOKUP(Sheet1!M117,Sheet2!$A$2:$C$44,2,FALSE)&amp;TEXT(Sheet1!O117,"00")&amp;TEXT(Sheet1!P117,"00"),VLOOKUP(Sheet1!M117,Sheet2!$A$2:$C$44,2,FALSE)&amp;TEXT(Sheet1!N117,"00")&amp;TEXT(Sheet1!O117,"00")&amp;IF(Sheet1!Q117="手",TEXT(Sheet1!P117,"0"),TEXT(Sheet1!P117,"00"))))</f>
        <v/>
      </c>
      <c r="K104" s="33" t="str">
        <f>IF(Sheet1!R117="","",IF(VLOOKUP(Sheet1!R117,Sheet2!$A$2:$C$44,3,FALSE)&gt;=71,VLOOKUP(Sheet1!R117,Sheet2!$A$2:$C$44,2,FALSE)&amp;TEXT(Sheet1!T117,"00")&amp;TEXT(Sheet1!U117,"00"),VLOOKUP(Sheet1!R117,Sheet2!$A$2:$C$44,2,FALSE)&amp;TEXT(Sheet1!S117,"00")&amp;TEXT(Sheet1!T117,"00")&amp;IF(Sheet1!V117="手",TEXT(Sheet1!U117,"0"),TEXT(Sheet1!U117,"00"))))</f>
        <v/>
      </c>
      <c r="L104" s="33" t="str">
        <f>IF(Sheet1!W117="","",IF(VLOOKUP(Sheet1!W117,Sheet2!$A$2:$C$44,3,FALSE)&gt;=71,VLOOKUP(Sheet1!W117,Sheet2!$A$2:$C$44,2,FALSE)&amp;TEXT(Sheet1!Y117,"00")&amp;TEXT(Sheet1!Z117,"00"),VLOOKUP(Sheet1!W117,Sheet2!$A$2:$C$44,2,FALSE)&amp;TEXT(Sheet1!X117,"00")&amp;TEXT(Sheet1!Y117,"00")&amp;IF(Sheet1!AA117="手",TEXT(Sheet1!Z117,"0"),TEXT(Sheet1!Z117,"00"))))</f>
        <v/>
      </c>
      <c r="M104" s="33" t="str">
        <f>IF(Sheet1!AD117="","","●")</f>
        <v/>
      </c>
      <c r="N104" s="33" t="str">
        <f>IF(Sheet1!AE117="","","▲")</f>
        <v/>
      </c>
      <c r="O104" s="33" t="str">
        <f>IF(Sheet1!AF117="","","★")</f>
        <v/>
      </c>
      <c r="P104" s="33" t="str">
        <f>IF(Sheet1!AG117="","","▼")</f>
        <v/>
      </c>
    </row>
    <row r="105" spans="1:16" s="33" customFormat="1" x14ac:dyDescent="0.2">
      <c r="A105" s="33" t="str">
        <f t="shared" si="1"/>
        <v/>
      </c>
      <c r="B105" s="33" t="str">
        <f>ASC(IF(Sheet1!C118="","",IF(LEN(Sheet1!C118)+LEN(Sheet1!D118)=2,Sheet1!C118&amp;"      "&amp;Sheet1!D118&amp;"("&amp;Sheet1!I118&amp;")",IF(LEN(Sheet1!C118)+LEN(Sheet1!D118)=3,Sheet1!C118&amp;"    "&amp;Sheet1!D118&amp;"("&amp;Sheet1!I118&amp;")",IF(LEN(Sheet1!C118)+LEN(Sheet1!D118)=4,Sheet1!C118&amp;"  "&amp;Sheet1!D118&amp;"("&amp;Sheet1!I118&amp;")",IF(LEN(Sheet1!C118)+LEN(Sheet1!D118)&gt;=5,Sheet1!C118&amp;Sheet1!D118&amp;"("&amp;Sheet1!I118&amp;")",""))))))</f>
        <v/>
      </c>
      <c r="C105" s="33" t="str">
        <f>ASC(IF(Sheet1!E118="","",Sheet1!E118&amp;" "&amp;Sheet1!F118))</f>
        <v/>
      </c>
      <c r="D105" s="33" t="str">
        <f>ASC(IF(Sheet1!G118="","",UPPER(Sheet1!G118)&amp;" "&amp;PROPER(Sheet1!H118)&amp;"("&amp;Sheet1!I118&amp;")"))</f>
        <v/>
      </c>
      <c r="E105" s="33" t="str">
        <f>IF(Sheet1!J118="","",IF(Sheet1!J118="女",2,1))</f>
        <v/>
      </c>
      <c r="F105" s="33" t="str">
        <f>IF(Sheet1!K118="","",VLOOKUP(Sheet1!K118,Sheet2!$F$2:$G$50,2,FALSE))</f>
        <v/>
      </c>
      <c r="G105" s="33" t="str">
        <f>IF(Sheet1!L118="","",(Sheet1!L118))</f>
        <v/>
      </c>
      <c r="H105" s="33" t="str">
        <f>IF(B105="","",VALUE(LEFT(Sheet1!E$4,6)))</f>
        <v/>
      </c>
      <c r="I105" s="33" t="str">
        <f>IF(Sheet1!B118="","",VALUE(Sheet1!B118))</f>
        <v/>
      </c>
      <c r="J105" s="33" t="str">
        <f>IF(Sheet1!M118="","",IF(VLOOKUP(Sheet1!M118,Sheet2!$A$2:$C$44,3,FALSE)&gt;=71,VLOOKUP(Sheet1!M118,Sheet2!$A$2:$C$44,2,FALSE)&amp;TEXT(Sheet1!O118,"00")&amp;TEXT(Sheet1!P118,"00"),VLOOKUP(Sheet1!M118,Sheet2!$A$2:$C$44,2,FALSE)&amp;TEXT(Sheet1!N118,"00")&amp;TEXT(Sheet1!O118,"00")&amp;IF(Sheet1!Q118="手",TEXT(Sheet1!P118,"0"),TEXT(Sheet1!P118,"00"))))</f>
        <v/>
      </c>
      <c r="K105" s="33" t="str">
        <f>IF(Sheet1!R118="","",IF(VLOOKUP(Sheet1!R118,Sheet2!$A$2:$C$44,3,FALSE)&gt;=71,VLOOKUP(Sheet1!R118,Sheet2!$A$2:$C$44,2,FALSE)&amp;TEXT(Sheet1!T118,"00")&amp;TEXT(Sheet1!U118,"00"),VLOOKUP(Sheet1!R118,Sheet2!$A$2:$C$44,2,FALSE)&amp;TEXT(Sheet1!S118,"00")&amp;TEXT(Sheet1!T118,"00")&amp;IF(Sheet1!V118="手",TEXT(Sheet1!U118,"0"),TEXT(Sheet1!U118,"00"))))</f>
        <v/>
      </c>
      <c r="L105" s="33" t="str">
        <f>IF(Sheet1!W118="","",IF(VLOOKUP(Sheet1!W118,Sheet2!$A$2:$C$44,3,FALSE)&gt;=71,VLOOKUP(Sheet1!W118,Sheet2!$A$2:$C$44,2,FALSE)&amp;TEXT(Sheet1!Y118,"00")&amp;TEXT(Sheet1!Z118,"00"),VLOOKUP(Sheet1!W118,Sheet2!$A$2:$C$44,2,FALSE)&amp;TEXT(Sheet1!X118,"00")&amp;TEXT(Sheet1!Y118,"00")&amp;IF(Sheet1!AA118="手",TEXT(Sheet1!Z118,"0"),TEXT(Sheet1!Z118,"00"))))</f>
        <v/>
      </c>
      <c r="M105" s="33" t="str">
        <f>IF(Sheet1!AD118="","","●")</f>
        <v/>
      </c>
      <c r="N105" s="33" t="str">
        <f>IF(Sheet1!AE118="","","▲")</f>
        <v/>
      </c>
      <c r="O105" s="33" t="str">
        <f>IF(Sheet1!AF118="","","★")</f>
        <v/>
      </c>
      <c r="P105" s="33" t="str">
        <f>IF(Sheet1!AG118="","","▼")</f>
        <v/>
      </c>
    </row>
    <row r="106" spans="1:16" s="33" customFormat="1" x14ac:dyDescent="0.2">
      <c r="A106" s="33" t="str">
        <f t="shared" si="1"/>
        <v/>
      </c>
      <c r="B106" s="33" t="str">
        <f>ASC(IF(Sheet1!C119="","",IF(LEN(Sheet1!C119)+LEN(Sheet1!D119)=2,Sheet1!C119&amp;"      "&amp;Sheet1!D119&amp;"("&amp;Sheet1!I119&amp;")",IF(LEN(Sheet1!C119)+LEN(Sheet1!D119)=3,Sheet1!C119&amp;"    "&amp;Sheet1!D119&amp;"("&amp;Sheet1!I119&amp;")",IF(LEN(Sheet1!C119)+LEN(Sheet1!D119)=4,Sheet1!C119&amp;"  "&amp;Sheet1!D119&amp;"("&amp;Sheet1!I119&amp;")",IF(LEN(Sheet1!C119)+LEN(Sheet1!D119)&gt;=5,Sheet1!C119&amp;Sheet1!D119&amp;"("&amp;Sheet1!I119&amp;")",""))))))</f>
        <v/>
      </c>
      <c r="C106" s="33" t="str">
        <f>ASC(IF(Sheet1!E119="","",Sheet1!E119&amp;" "&amp;Sheet1!F119))</f>
        <v/>
      </c>
      <c r="D106" s="33" t="str">
        <f>ASC(IF(Sheet1!G119="","",UPPER(Sheet1!G119)&amp;" "&amp;PROPER(Sheet1!H119)&amp;"("&amp;Sheet1!I119&amp;")"))</f>
        <v/>
      </c>
      <c r="E106" s="33" t="str">
        <f>IF(Sheet1!J119="","",IF(Sheet1!J119="女",2,1))</f>
        <v/>
      </c>
      <c r="F106" s="33" t="str">
        <f>IF(Sheet1!K119="","",VLOOKUP(Sheet1!K119,Sheet2!$F$2:$G$50,2,FALSE))</f>
        <v/>
      </c>
      <c r="G106" s="33" t="str">
        <f>IF(Sheet1!L119="","",(Sheet1!L119))</f>
        <v/>
      </c>
      <c r="H106" s="33" t="str">
        <f>IF(B106="","",VALUE(LEFT(Sheet1!E$4,6)))</f>
        <v/>
      </c>
      <c r="I106" s="33" t="str">
        <f>IF(Sheet1!B119="","",VALUE(Sheet1!B119))</f>
        <v/>
      </c>
      <c r="J106" s="33" t="str">
        <f>IF(Sheet1!M119="","",IF(VLOOKUP(Sheet1!M119,Sheet2!$A$2:$C$44,3,FALSE)&gt;=71,VLOOKUP(Sheet1!M119,Sheet2!$A$2:$C$44,2,FALSE)&amp;TEXT(Sheet1!O119,"00")&amp;TEXT(Sheet1!P119,"00"),VLOOKUP(Sheet1!M119,Sheet2!$A$2:$C$44,2,FALSE)&amp;TEXT(Sheet1!N119,"00")&amp;TEXT(Sheet1!O119,"00")&amp;IF(Sheet1!Q119="手",TEXT(Sheet1!P119,"0"),TEXT(Sheet1!P119,"00"))))</f>
        <v/>
      </c>
      <c r="K106" s="33" t="str">
        <f>IF(Sheet1!R119="","",IF(VLOOKUP(Sheet1!R119,Sheet2!$A$2:$C$44,3,FALSE)&gt;=71,VLOOKUP(Sheet1!R119,Sheet2!$A$2:$C$44,2,FALSE)&amp;TEXT(Sheet1!T119,"00")&amp;TEXT(Sheet1!U119,"00"),VLOOKUP(Sheet1!R119,Sheet2!$A$2:$C$44,2,FALSE)&amp;TEXT(Sheet1!S119,"00")&amp;TEXT(Sheet1!T119,"00")&amp;IF(Sheet1!V119="手",TEXT(Sheet1!U119,"0"),TEXT(Sheet1!U119,"00"))))</f>
        <v/>
      </c>
      <c r="L106" s="33" t="str">
        <f>IF(Sheet1!W119="","",IF(VLOOKUP(Sheet1!W119,Sheet2!$A$2:$C$44,3,FALSE)&gt;=71,VLOOKUP(Sheet1!W119,Sheet2!$A$2:$C$44,2,FALSE)&amp;TEXT(Sheet1!Y119,"00")&amp;TEXT(Sheet1!Z119,"00"),VLOOKUP(Sheet1!W119,Sheet2!$A$2:$C$44,2,FALSE)&amp;TEXT(Sheet1!X119,"00")&amp;TEXT(Sheet1!Y119,"00")&amp;IF(Sheet1!AA119="手",TEXT(Sheet1!Z119,"0"),TEXT(Sheet1!Z119,"00"))))</f>
        <v/>
      </c>
      <c r="M106" s="33" t="str">
        <f>IF(Sheet1!AD119="","","●")</f>
        <v/>
      </c>
      <c r="N106" s="33" t="str">
        <f>IF(Sheet1!AE119="","","▲")</f>
        <v/>
      </c>
      <c r="O106" s="33" t="str">
        <f>IF(Sheet1!AF119="","","★")</f>
        <v/>
      </c>
      <c r="P106" s="33" t="str">
        <f>IF(Sheet1!AG119="","","▼")</f>
        <v/>
      </c>
    </row>
    <row r="107" spans="1:16" s="33" customFormat="1" x14ac:dyDescent="0.2">
      <c r="A107" s="33" t="str">
        <f t="shared" si="1"/>
        <v/>
      </c>
      <c r="B107" s="33" t="str">
        <f>ASC(IF(Sheet1!C120="","",IF(LEN(Sheet1!C120)+LEN(Sheet1!D120)=2,Sheet1!C120&amp;"      "&amp;Sheet1!D120&amp;"("&amp;Sheet1!I120&amp;")",IF(LEN(Sheet1!C120)+LEN(Sheet1!D120)=3,Sheet1!C120&amp;"    "&amp;Sheet1!D120&amp;"("&amp;Sheet1!I120&amp;")",IF(LEN(Sheet1!C120)+LEN(Sheet1!D120)=4,Sheet1!C120&amp;"  "&amp;Sheet1!D120&amp;"("&amp;Sheet1!I120&amp;")",IF(LEN(Sheet1!C120)+LEN(Sheet1!D120)&gt;=5,Sheet1!C120&amp;Sheet1!D120&amp;"("&amp;Sheet1!I120&amp;")",""))))))</f>
        <v/>
      </c>
      <c r="C107" s="33" t="str">
        <f>ASC(IF(Sheet1!E120="","",Sheet1!E120&amp;" "&amp;Sheet1!F120))</f>
        <v/>
      </c>
      <c r="D107" s="33" t="str">
        <f>ASC(IF(Sheet1!G120="","",UPPER(Sheet1!G120)&amp;" "&amp;PROPER(Sheet1!H120)&amp;"("&amp;Sheet1!I120&amp;")"))</f>
        <v/>
      </c>
      <c r="E107" s="33" t="str">
        <f>IF(Sheet1!J120="","",IF(Sheet1!J120="女",2,1))</f>
        <v/>
      </c>
      <c r="F107" s="33" t="str">
        <f>IF(Sheet1!K120="","",VLOOKUP(Sheet1!K120,Sheet2!$F$2:$G$50,2,FALSE))</f>
        <v/>
      </c>
      <c r="G107" s="33" t="str">
        <f>IF(Sheet1!L120="","",(Sheet1!L120))</f>
        <v/>
      </c>
      <c r="H107" s="33" t="str">
        <f>IF(B107="","",VALUE(LEFT(Sheet1!E$4,6)))</f>
        <v/>
      </c>
      <c r="I107" s="33" t="str">
        <f>IF(Sheet1!B120="","",VALUE(Sheet1!B120))</f>
        <v/>
      </c>
      <c r="J107" s="33" t="str">
        <f>IF(Sheet1!M120="","",IF(VLOOKUP(Sheet1!M120,Sheet2!$A$2:$C$44,3,FALSE)&gt;=71,VLOOKUP(Sheet1!M120,Sheet2!$A$2:$C$44,2,FALSE)&amp;TEXT(Sheet1!O120,"00")&amp;TEXT(Sheet1!P120,"00"),VLOOKUP(Sheet1!M120,Sheet2!$A$2:$C$44,2,FALSE)&amp;TEXT(Sheet1!N120,"00")&amp;TEXT(Sheet1!O120,"00")&amp;IF(Sheet1!Q120="手",TEXT(Sheet1!P120,"0"),TEXT(Sheet1!P120,"00"))))</f>
        <v/>
      </c>
      <c r="K107" s="33" t="str">
        <f>IF(Sheet1!R120="","",IF(VLOOKUP(Sheet1!R120,Sheet2!$A$2:$C$44,3,FALSE)&gt;=71,VLOOKUP(Sheet1!R120,Sheet2!$A$2:$C$44,2,FALSE)&amp;TEXT(Sheet1!T120,"00")&amp;TEXT(Sheet1!U120,"00"),VLOOKUP(Sheet1!R120,Sheet2!$A$2:$C$44,2,FALSE)&amp;TEXT(Sheet1!S120,"00")&amp;TEXT(Sheet1!T120,"00")&amp;IF(Sheet1!V120="手",TEXT(Sheet1!U120,"0"),TEXT(Sheet1!U120,"00"))))</f>
        <v/>
      </c>
      <c r="L107" s="33" t="str">
        <f>IF(Sheet1!W120="","",IF(VLOOKUP(Sheet1!W120,Sheet2!$A$2:$C$44,3,FALSE)&gt;=71,VLOOKUP(Sheet1!W120,Sheet2!$A$2:$C$44,2,FALSE)&amp;TEXT(Sheet1!Y120,"00")&amp;TEXT(Sheet1!Z120,"00"),VLOOKUP(Sheet1!W120,Sheet2!$A$2:$C$44,2,FALSE)&amp;TEXT(Sheet1!X120,"00")&amp;TEXT(Sheet1!Y120,"00")&amp;IF(Sheet1!AA120="手",TEXT(Sheet1!Z120,"0"),TEXT(Sheet1!Z120,"00"))))</f>
        <v/>
      </c>
      <c r="M107" s="33" t="str">
        <f>IF(Sheet1!AD120="","","●")</f>
        <v/>
      </c>
      <c r="N107" s="33" t="str">
        <f>IF(Sheet1!AE120="","","▲")</f>
        <v/>
      </c>
      <c r="O107" s="33" t="str">
        <f>IF(Sheet1!AF120="","","★")</f>
        <v/>
      </c>
      <c r="P107" s="33" t="str">
        <f>IF(Sheet1!AG120="","","▼")</f>
        <v/>
      </c>
    </row>
    <row r="108" spans="1:16" s="33" customFormat="1" x14ac:dyDescent="0.2">
      <c r="A108" s="33" t="str">
        <f t="shared" si="1"/>
        <v/>
      </c>
      <c r="B108" s="33" t="str">
        <f>ASC(IF(Sheet1!C121="","",IF(LEN(Sheet1!C121)+LEN(Sheet1!D121)=2,Sheet1!C121&amp;"      "&amp;Sheet1!D121&amp;"("&amp;Sheet1!I121&amp;")",IF(LEN(Sheet1!C121)+LEN(Sheet1!D121)=3,Sheet1!C121&amp;"    "&amp;Sheet1!D121&amp;"("&amp;Sheet1!I121&amp;")",IF(LEN(Sheet1!C121)+LEN(Sheet1!D121)=4,Sheet1!C121&amp;"  "&amp;Sheet1!D121&amp;"("&amp;Sheet1!I121&amp;")",IF(LEN(Sheet1!C121)+LEN(Sheet1!D121)&gt;=5,Sheet1!C121&amp;Sheet1!D121&amp;"("&amp;Sheet1!I121&amp;")",""))))))</f>
        <v/>
      </c>
      <c r="C108" s="33" t="str">
        <f>ASC(IF(Sheet1!E121="","",Sheet1!E121&amp;" "&amp;Sheet1!F121))</f>
        <v/>
      </c>
      <c r="D108" s="33" t="str">
        <f>ASC(IF(Sheet1!G121="","",UPPER(Sheet1!G121)&amp;" "&amp;PROPER(Sheet1!H121)&amp;"("&amp;Sheet1!I121&amp;")"))</f>
        <v/>
      </c>
      <c r="E108" s="33" t="str">
        <f>IF(Sheet1!J121="","",IF(Sheet1!J121="女",2,1))</f>
        <v/>
      </c>
      <c r="F108" s="33" t="str">
        <f>IF(Sheet1!K121="","",VLOOKUP(Sheet1!K121,Sheet2!$F$2:$G$50,2,FALSE))</f>
        <v/>
      </c>
      <c r="G108" s="33" t="str">
        <f>IF(Sheet1!L121="","",(Sheet1!L121))</f>
        <v/>
      </c>
      <c r="H108" s="33" t="str">
        <f>IF(B108="","",VALUE(LEFT(Sheet1!E$4,6)))</f>
        <v/>
      </c>
      <c r="I108" s="33" t="str">
        <f>IF(Sheet1!B121="","",VALUE(Sheet1!B121))</f>
        <v/>
      </c>
      <c r="J108" s="33" t="str">
        <f>IF(Sheet1!M121="","",IF(VLOOKUP(Sheet1!M121,Sheet2!$A$2:$C$44,3,FALSE)&gt;=71,VLOOKUP(Sheet1!M121,Sheet2!$A$2:$C$44,2,FALSE)&amp;TEXT(Sheet1!O121,"00")&amp;TEXT(Sheet1!P121,"00"),VLOOKUP(Sheet1!M121,Sheet2!$A$2:$C$44,2,FALSE)&amp;TEXT(Sheet1!N121,"00")&amp;TEXT(Sheet1!O121,"00")&amp;IF(Sheet1!Q121="手",TEXT(Sheet1!P121,"0"),TEXT(Sheet1!P121,"00"))))</f>
        <v/>
      </c>
      <c r="K108" s="33" t="str">
        <f>IF(Sheet1!R121="","",IF(VLOOKUP(Sheet1!R121,Sheet2!$A$2:$C$44,3,FALSE)&gt;=71,VLOOKUP(Sheet1!R121,Sheet2!$A$2:$C$44,2,FALSE)&amp;TEXT(Sheet1!T121,"00")&amp;TEXT(Sheet1!U121,"00"),VLOOKUP(Sheet1!R121,Sheet2!$A$2:$C$44,2,FALSE)&amp;TEXT(Sheet1!S121,"00")&amp;TEXT(Sheet1!T121,"00")&amp;IF(Sheet1!V121="手",TEXT(Sheet1!U121,"0"),TEXT(Sheet1!U121,"00"))))</f>
        <v/>
      </c>
      <c r="L108" s="33" t="str">
        <f>IF(Sheet1!W121="","",IF(VLOOKUP(Sheet1!W121,Sheet2!$A$2:$C$44,3,FALSE)&gt;=71,VLOOKUP(Sheet1!W121,Sheet2!$A$2:$C$44,2,FALSE)&amp;TEXT(Sheet1!Y121,"00")&amp;TEXT(Sheet1!Z121,"00"),VLOOKUP(Sheet1!W121,Sheet2!$A$2:$C$44,2,FALSE)&amp;TEXT(Sheet1!X121,"00")&amp;TEXT(Sheet1!Y121,"00")&amp;IF(Sheet1!AA121="手",TEXT(Sheet1!Z121,"0"),TEXT(Sheet1!Z121,"00"))))</f>
        <v/>
      </c>
      <c r="M108" s="33" t="str">
        <f>IF(Sheet1!AD121="","","●")</f>
        <v/>
      </c>
      <c r="N108" s="33" t="str">
        <f>IF(Sheet1!AE121="","","▲")</f>
        <v/>
      </c>
      <c r="O108" s="33" t="str">
        <f>IF(Sheet1!AF121="","","★")</f>
        <v/>
      </c>
      <c r="P108" s="33" t="str">
        <f>IF(Sheet1!AG121="","","▼")</f>
        <v/>
      </c>
    </row>
    <row r="109" spans="1:16" s="33" customFormat="1" x14ac:dyDescent="0.2">
      <c r="A109" s="33" t="str">
        <f t="shared" si="1"/>
        <v/>
      </c>
      <c r="B109" s="33" t="str">
        <f>ASC(IF(Sheet1!C122="","",IF(LEN(Sheet1!C122)+LEN(Sheet1!D122)=2,Sheet1!C122&amp;"      "&amp;Sheet1!D122&amp;"("&amp;Sheet1!I122&amp;")",IF(LEN(Sheet1!C122)+LEN(Sheet1!D122)=3,Sheet1!C122&amp;"    "&amp;Sheet1!D122&amp;"("&amp;Sheet1!I122&amp;")",IF(LEN(Sheet1!C122)+LEN(Sheet1!D122)=4,Sheet1!C122&amp;"  "&amp;Sheet1!D122&amp;"("&amp;Sheet1!I122&amp;")",IF(LEN(Sheet1!C122)+LEN(Sheet1!D122)&gt;=5,Sheet1!C122&amp;Sheet1!D122&amp;"("&amp;Sheet1!I122&amp;")",""))))))</f>
        <v/>
      </c>
      <c r="C109" s="33" t="str">
        <f>ASC(IF(Sheet1!E122="","",Sheet1!E122&amp;" "&amp;Sheet1!F122))</f>
        <v/>
      </c>
      <c r="D109" s="33" t="str">
        <f>ASC(IF(Sheet1!G122="","",UPPER(Sheet1!G122)&amp;" "&amp;PROPER(Sheet1!H122)&amp;"("&amp;Sheet1!I122&amp;")"))</f>
        <v/>
      </c>
      <c r="E109" s="33" t="str">
        <f>IF(Sheet1!J122="","",IF(Sheet1!J122="女",2,1))</f>
        <v/>
      </c>
      <c r="F109" s="33" t="str">
        <f>IF(Sheet1!K122="","",VLOOKUP(Sheet1!K122,Sheet2!$F$2:$G$50,2,FALSE))</f>
        <v/>
      </c>
      <c r="G109" s="33" t="str">
        <f>IF(Sheet1!L122="","",(Sheet1!L122))</f>
        <v/>
      </c>
      <c r="H109" s="33" t="str">
        <f>IF(B109="","",VALUE(LEFT(Sheet1!E$4,6)))</f>
        <v/>
      </c>
      <c r="I109" s="33" t="str">
        <f>IF(Sheet1!B122="","",VALUE(Sheet1!B122))</f>
        <v/>
      </c>
      <c r="J109" s="33" t="str">
        <f>IF(Sheet1!M122="","",IF(VLOOKUP(Sheet1!M122,Sheet2!$A$2:$C$44,3,FALSE)&gt;=71,VLOOKUP(Sheet1!M122,Sheet2!$A$2:$C$44,2,FALSE)&amp;TEXT(Sheet1!O122,"00")&amp;TEXT(Sheet1!P122,"00"),VLOOKUP(Sheet1!M122,Sheet2!$A$2:$C$44,2,FALSE)&amp;TEXT(Sheet1!N122,"00")&amp;TEXT(Sheet1!O122,"00")&amp;IF(Sheet1!Q122="手",TEXT(Sheet1!P122,"0"),TEXT(Sheet1!P122,"00"))))</f>
        <v/>
      </c>
      <c r="K109" s="33" t="str">
        <f>IF(Sheet1!R122="","",IF(VLOOKUP(Sheet1!R122,Sheet2!$A$2:$C$44,3,FALSE)&gt;=71,VLOOKUP(Sheet1!R122,Sheet2!$A$2:$C$44,2,FALSE)&amp;TEXT(Sheet1!T122,"00")&amp;TEXT(Sheet1!U122,"00"),VLOOKUP(Sheet1!R122,Sheet2!$A$2:$C$44,2,FALSE)&amp;TEXT(Sheet1!S122,"00")&amp;TEXT(Sheet1!T122,"00")&amp;IF(Sheet1!V122="手",TEXT(Sheet1!U122,"0"),TEXT(Sheet1!U122,"00"))))</f>
        <v/>
      </c>
      <c r="L109" s="33" t="str">
        <f>IF(Sheet1!W122="","",IF(VLOOKUP(Sheet1!W122,Sheet2!$A$2:$C$44,3,FALSE)&gt;=71,VLOOKUP(Sheet1!W122,Sheet2!$A$2:$C$44,2,FALSE)&amp;TEXT(Sheet1!Y122,"00")&amp;TEXT(Sheet1!Z122,"00"),VLOOKUP(Sheet1!W122,Sheet2!$A$2:$C$44,2,FALSE)&amp;TEXT(Sheet1!X122,"00")&amp;TEXT(Sheet1!Y122,"00")&amp;IF(Sheet1!AA122="手",TEXT(Sheet1!Z122,"0"),TEXT(Sheet1!Z122,"00"))))</f>
        <v/>
      </c>
      <c r="M109" s="33" t="str">
        <f>IF(Sheet1!AD122="","","●")</f>
        <v/>
      </c>
      <c r="N109" s="33" t="str">
        <f>IF(Sheet1!AE122="","","▲")</f>
        <v/>
      </c>
      <c r="O109" s="33" t="str">
        <f>IF(Sheet1!AF122="","","★")</f>
        <v/>
      </c>
      <c r="P109" s="33" t="str">
        <f>IF(Sheet1!AG122="","","▼")</f>
        <v/>
      </c>
    </row>
    <row r="110" spans="1:16" s="33" customFormat="1" x14ac:dyDescent="0.2">
      <c r="A110" s="33" t="str">
        <f t="shared" si="1"/>
        <v/>
      </c>
      <c r="B110" s="33" t="str">
        <f>ASC(IF(Sheet1!C123="","",IF(LEN(Sheet1!C123)+LEN(Sheet1!D123)=2,Sheet1!C123&amp;"      "&amp;Sheet1!D123&amp;"("&amp;Sheet1!I123&amp;")",IF(LEN(Sheet1!C123)+LEN(Sheet1!D123)=3,Sheet1!C123&amp;"    "&amp;Sheet1!D123&amp;"("&amp;Sheet1!I123&amp;")",IF(LEN(Sheet1!C123)+LEN(Sheet1!D123)=4,Sheet1!C123&amp;"  "&amp;Sheet1!D123&amp;"("&amp;Sheet1!I123&amp;")",IF(LEN(Sheet1!C123)+LEN(Sheet1!D123)&gt;=5,Sheet1!C123&amp;Sheet1!D123&amp;"("&amp;Sheet1!I123&amp;")",""))))))</f>
        <v/>
      </c>
      <c r="C110" s="33" t="str">
        <f>ASC(IF(Sheet1!E123="","",Sheet1!E123&amp;" "&amp;Sheet1!F123))</f>
        <v/>
      </c>
      <c r="D110" s="33" t="str">
        <f>ASC(IF(Sheet1!G123="","",UPPER(Sheet1!G123)&amp;" "&amp;PROPER(Sheet1!H123)&amp;"("&amp;Sheet1!I123&amp;")"))</f>
        <v/>
      </c>
      <c r="E110" s="33" t="str">
        <f>IF(Sheet1!J123="","",IF(Sheet1!J123="女",2,1))</f>
        <v/>
      </c>
      <c r="F110" s="33" t="str">
        <f>IF(Sheet1!K123="","",VLOOKUP(Sheet1!K123,Sheet2!$F$2:$G$50,2,FALSE))</f>
        <v/>
      </c>
      <c r="G110" s="33" t="str">
        <f>IF(Sheet1!L123="","",(Sheet1!L123))</f>
        <v/>
      </c>
      <c r="H110" s="33" t="str">
        <f>IF(B110="","",VALUE(LEFT(Sheet1!E$4,6)))</f>
        <v/>
      </c>
      <c r="I110" s="33" t="str">
        <f>IF(Sheet1!B123="","",VALUE(Sheet1!B123))</f>
        <v/>
      </c>
      <c r="J110" s="33" t="str">
        <f>IF(Sheet1!M123="","",IF(VLOOKUP(Sheet1!M123,Sheet2!$A$2:$C$44,3,FALSE)&gt;=71,VLOOKUP(Sheet1!M123,Sheet2!$A$2:$C$44,2,FALSE)&amp;TEXT(Sheet1!O123,"00")&amp;TEXT(Sheet1!P123,"00"),VLOOKUP(Sheet1!M123,Sheet2!$A$2:$C$44,2,FALSE)&amp;TEXT(Sheet1!N123,"00")&amp;TEXT(Sheet1!O123,"00")&amp;IF(Sheet1!Q123="手",TEXT(Sheet1!P123,"0"),TEXT(Sheet1!P123,"00"))))</f>
        <v/>
      </c>
      <c r="K110" s="33" t="str">
        <f>IF(Sheet1!R123="","",IF(VLOOKUP(Sheet1!R123,Sheet2!$A$2:$C$44,3,FALSE)&gt;=71,VLOOKUP(Sheet1!R123,Sheet2!$A$2:$C$44,2,FALSE)&amp;TEXT(Sheet1!T123,"00")&amp;TEXT(Sheet1!U123,"00"),VLOOKUP(Sheet1!R123,Sheet2!$A$2:$C$44,2,FALSE)&amp;TEXT(Sheet1!S123,"00")&amp;TEXT(Sheet1!T123,"00")&amp;IF(Sheet1!V123="手",TEXT(Sheet1!U123,"0"),TEXT(Sheet1!U123,"00"))))</f>
        <v/>
      </c>
      <c r="L110" s="33" t="str">
        <f>IF(Sheet1!W123="","",IF(VLOOKUP(Sheet1!W123,Sheet2!$A$2:$C$44,3,FALSE)&gt;=71,VLOOKUP(Sheet1!W123,Sheet2!$A$2:$C$44,2,FALSE)&amp;TEXT(Sheet1!Y123,"00")&amp;TEXT(Sheet1!Z123,"00"),VLOOKUP(Sheet1!W123,Sheet2!$A$2:$C$44,2,FALSE)&amp;TEXT(Sheet1!X123,"00")&amp;TEXT(Sheet1!Y123,"00")&amp;IF(Sheet1!AA123="手",TEXT(Sheet1!Z123,"0"),TEXT(Sheet1!Z123,"00"))))</f>
        <v/>
      </c>
      <c r="M110" s="33" t="str">
        <f>IF(Sheet1!AD123="","","●")</f>
        <v/>
      </c>
      <c r="N110" s="33" t="str">
        <f>IF(Sheet1!AE123="","","▲")</f>
        <v/>
      </c>
      <c r="O110" s="33" t="str">
        <f>IF(Sheet1!AF123="","","★")</f>
        <v/>
      </c>
      <c r="P110" s="33" t="str">
        <f>IF(Sheet1!AG123="","","▼")</f>
        <v/>
      </c>
    </row>
    <row r="111" spans="1:16" s="33" customFormat="1" x14ac:dyDescent="0.2">
      <c r="A111" s="33" t="str">
        <f t="shared" si="1"/>
        <v/>
      </c>
      <c r="B111" s="33" t="str">
        <f>ASC(IF(Sheet1!C124="","",IF(LEN(Sheet1!C124)+LEN(Sheet1!D124)=2,Sheet1!C124&amp;"      "&amp;Sheet1!D124&amp;"("&amp;Sheet1!I124&amp;")",IF(LEN(Sheet1!C124)+LEN(Sheet1!D124)=3,Sheet1!C124&amp;"    "&amp;Sheet1!D124&amp;"("&amp;Sheet1!I124&amp;")",IF(LEN(Sheet1!C124)+LEN(Sheet1!D124)=4,Sheet1!C124&amp;"  "&amp;Sheet1!D124&amp;"("&amp;Sheet1!I124&amp;")",IF(LEN(Sheet1!C124)+LEN(Sheet1!D124)&gt;=5,Sheet1!C124&amp;Sheet1!D124&amp;"("&amp;Sheet1!I124&amp;")",""))))))</f>
        <v/>
      </c>
      <c r="C111" s="33" t="str">
        <f>ASC(IF(Sheet1!E124="","",Sheet1!E124&amp;" "&amp;Sheet1!F124))</f>
        <v/>
      </c>
      <c r="D111" s="33" t="str">
        <f>ASC(IF(Sheet1!G124="","",UPPER(Sheet1!G124)&amp;" "&amp;PROPER(Sheet1!H124)&amp;"("&amp;Sheet1!I124&amp;")"))</f>
        <v/>
      </c>
      <c r="E111" s="33" t="str">
        <f>IF(Sheet1!J124="","",IF(Sheet1!J124="女",2,1))</f>
        <v/>
      </c>
      <c r="F111" s="33" t="str">
        <f>IF(Sheet1!K124="","",VLOOKUP(Sheet1!K124,Sheet2!$F$2:$G$50,2,FALSE))</f>
        <v/>
      </c>
      <c r="G111" s="33" t="str">
        <f>IF(Sheet1!L124="","",(Sheet1!L124))</f>
        <v/>
      </c>
      <c r="H111" s="33" t="str">
        <f>IF(B111="","",VALUE(LEFT(Sheet1!E$4,6)))</f>
        <v/>
      </c>
      <c r="I111" s="33" t="str">
        <f>IF(Sheet1!B124="","",VALUE(Sheet1!B124))</f>
        <v/>
      </c>
      <c r="J111" s="33" t="str">
        <f>IF(Sheet1!M124="","",IF(VLOOKUP(Sheet1!M124,Sheet2!$A$2:$C$44,3,FALSE)&gt;=71,VLOOKUP(Sheet1!M124,Sheet2!$A$2:$C$44,2,FALSE)&amp;TEXT(Sheet1!O124,"00")&amp;TEXT(Sheet1!P124,"00"),VLOOKUP(Sheet1!M124,Sheet2!$A$2:$C$44,2,FALSE)&amp;TEXT(Sheet1!N124,"00")&amp;TEXT(Sheet1!O124,"00")&amp;IF(Sheet1!Q124="手",TEXT(Sheet1!P124,"0"),TEXT(Sheet1!P124,"00"))))</f>
        <v/>
      </c>
      <c r="K111" s="33" t="str">
        <f>IF(Sheet1!R124="","",IF(VLOOKUP(Sheet1!R124,Sheet2!$A$2:$C$44,3,FALSE)&gt;=71,VLOOKUP(Sheet1!R124,Sheet2!$A$2:$C$44,2,FALSE)&amp;TEXT(Sheet1!T124,"00")&amp;TEXT(Sheet1!U124,"00"),VLOOKUP(Sheet1!R124,Sheet2!$A$2:$C$44,2,FALSE)&amp;TEXT(Sheet1!S124,"00")&amp;TEXT(Sheet1!T124,"00")&amp;IF(Sheet1!V124="手",TEXT(Sheet1!U124,"0"),TEXT(Sheet1!U124,"00"))))</f>
        <v/>
      </c>
      <c r="L111" s="33" t="str">
        <f>IF(Sheet1!W124="","",IF(VLOOKUP(Sheet1!W124,Sheet2!$A$2:$C$44,3,FALSE)&gt;=71,VLOOKUP(Sheet1!W124,Sheet2!$A$2:$C$44,2,FALSE)&amp;TEXT(Sheet1!Y124,"00")&amp;TEXT(Sheet1!Z124,"00"),VLOOKUP(Sheet1!W124,Sheet2!$A$2:$C$44,2,FALSE)&amp;TEXT(Sheet1!X124,"00")&amp;TEXT(Sheet1!Y124,"00")&amp;IF(Sheet1!AA124="手",TEXT(Sheet1!Z124,"0"),TEXT(Sheet1!Z124,"00"))))</f>
        <v/>
      </c>
      <c r="M111" s="33" t="str">
        <f>IF(Sheet1!AD124="","","●")</f>
        <v/>
      </c>
      <c r="N111" s="33" t="str">
        <f>IF(Sheet1!AE124="","","▲")</f>
        <v/>
      </c>
      <c r="O111" s="33" t="str">
        <f>IF(Sheet1!AF124="","","★")</f>
        <v/>
      </c>
      <c r="P111" s="33" t="str">
        <f>IF(Sheet1!AG124="","","▼")</f>
        <v/>
      </c>
    </row>
    <row r="112" spans="1:16" s="33" customFormat="1" x14ac:dyDescent="0.2">
      <c r="A112" s="33" t="str">
        <f t="shared" si="1"/>
        <v/>
      </c>
      <c r="B112" s="33" t="str">
        <f>ASC(IF(Sheet1!C125="","",IF(LEN(Sheet1!C125)+LEN(Sheet1!D125)=2,Sheet1!C125&amp;"      "&amp;Sheet1!D125&amp;"("&amp;Sheet1!I125&amp;")",IF(LEN(Sheet1!C125)+LEN(Sheet1!D125)=3,Sheet1!C125&amp;"    "&amp;Sheet1!D125&amp;"("&amp;Sheet1!I125&amp;")",IF(LEN(Sheet1!C125)+LEN(Sheet1!D125)=4,Sheet1!C125&amp;"  "&amp;Sheet1!D125&amp;"("&amp;Sheet1!I125&amp;")",IF(LEN(Sheet1!C125)+LEN(Sheet1!D125)&gt;=5,Sheet1!C125&amp;Sheet1!D125&amp;"("&amp;Sheet1!I125&amp;")",""))))))</f>
        <v/>
      </c>
      <c r="C112" s="33" t="str">
        <f>ASC(IF(Sheet1!E125="","",Sheet1!E125&amp;" "&amp;Sheet1!F125))</f>
        <v/>
      </c>
      <c r="D112" s="33" t="str">
        <f>ASC(IF(Sheet1!G125="","",UPPER(Sheet1!G125)&amp;" "&amp;PROPER(Sheet1!H125)&amp;"("&amp;Sheet1!I125&amp;")"))</f>
        <v/>
      </c>
      <c r="E112" s="33" t="str">
        <f>IF(Sheet1!J125="","",IF(Sheet1!J125="女",2,1))</f>
        <v/>
      </c>
      <c r="F112" s="33" t="str">
        <f>IF(Sheet1!K125="","",VLOOKUP(Sheet1!K125,Sheet2!$F$2:$G$50,2,FALSE))</f>
        <v/>
      </c>
      <c r="G112" s="33" t="str">
        <f>IF(Sheet1!L125="","",(Sheet1!L125))</f>
        <v/>
      </c>
      <c r="H112" s="33" t="str">
        <f>IF(B112="","",VALUE(LEFT(Sheet1!E$4,6)))</f>
        <v/>
      </c>
      <c r="I112" s="33" t="str">
        <f>IF(Sheet1!B125="","",VALUE(Sheet1!B125))</f>
        <v/>
      </c>
      <c r="J112" s="33" t="str">
        <f>IF(Sheet1!M125="","",IF(VLOOKUP(Sheet1!M125,Sheet2!$A$2:$C$44,3,FALSE)&gt;=71,VLOOKUP(Sheet1!M125,Sheet2!$A$2:$C$44,2,FALSE)&amp;TEXT(Sheet1!O125,"00")&amp;TEXT(Sheet1!P125,"00"),VLOOKUP(Sheet1!M125,Sheet2!$A$2:$C$44,2,FALSE)&amp;TEXT(Sheet1!N125,"00")&amp;TEXT(Sheet1!O125,"00")&amp;IF(Sheet1!Q125="手",TEXT(Sheet1!P125,"0"),TEXT(Sheet1!P125,"00"))))</f>
        <v/>
      </c>
      <c r="K112" s="33" t="str">
        <f>IF(Sheet1!R125="","",IF(VLOOKUP(Sheet1!R125,Sheet2!$A$2:$C$44,3,FALSE)&gt;=71,VLOOKUP(Sheet1!R125,Sheet2!$A$2:$C$44,2,FALSE)&amp;TEXT(Sheet1!T125,"00")&amp;TEXT(Sheet1!U125,"00"),VLOOKUP(Sheet1!R125,Sheet2!$A$2:$C$44,2,FALSE)&amp;TEXT(Sheet1!S125,"00")&amp;TEXT(Sheet1!T125,"00")&amp;IF(Sheet1!V125="手",TEXT(Sheet1!U125,"0"),TEXT(Sheet1!U125,"00"))))</f>
        <v/>
      </c>
      <c r="L112" s="33" t="str">
        <f>IF(Sheet1!W125="","",IF(VLOOKUP(Sheet1!W125,Sheet2!$A$2:$C$44,3,FALSE)&gt;=71,VLOOKUP(Sheet1!W125,Sheet2!$A$2:$C$44,2,FALSE)&amp;TEXT(Sheet1!Y125,"00")&amp;TEXT(Sheet1!Z125,"00"),VLOOKUP(Sheet1!W125,Sheet2!$A$2:$C$44,2,FALSE)&amp;TEXT(Sheet1!X125,"00")&amp;TEXT(Sheet1!Y125,"00")&amp;IF(Sheet1!AA125="手",TEXT(Sheet1!Z125,"0"),TEXT(Sheet1!Z125,"00"))))</f>
        <v/>
      </c>
      <c r="M112" s="33" t="str">
        <f>IF(Sheet1!AD125="","","●")</f>
        <v/>
      </c>
      <c r="N112" s="33" t="str">
        <f>IF(Sheet1!AE125="","","▲")</f>
        <v/>
      </c>
      <c r="O112" s="33" t="str">
        <f>IF(Sheet1!AF125="","","★")</f>
        <v/>
      </c>
      <c r="P112" s="33" t="str">
        <f>IF(Sheet1!AG125="","","▼")</f>
        <v/>
      </c>
    </row>
    <row r="113" spans="1:16" s="33" customFormat="1" x14ac:dyDescent="0.2">
      <c r="A113" s="33" t="str">
        <f t="shared" si="1"/>
        <v/>
      </c>
      <c r="B113" s="33" t="str">
        <f>ASC(IF(Sheet1!C126="","",IF(LEN(Sheet1!C126)+LEN(Sheet1!D126)=2,Sheet1!C126&amp;"      "&amp;Sheet1!D126&amp;"("&amp;Sheet1!I126&amp;")",IF(LEN(Sheet1!C126)+LEN(Sheet1!D126)=3,Sheet1!C126&amp;"    "&amp;Sheet1!D126&amp;"("&amp;Sheet1!I126&amp;")",IF(LEN(Sheet1!C126)+LEN(Sheet1!D126)=4,Sheet1!C126&amp;"  "&amp;Sheet1!D126&amp;"("&amp;Sheet1!I126&amp;")",IF(LEN(Sheet1!C126)+LEN(Sheet1!D126)&gt;=5,Sheet1!C126&amp;Sheet1!D126&amp;"("&amp;Sheet1!I126&amp;")",""))))))</f>
        <v/>
      </c>
      <c r="C113" s="33" t="str">
        <f>ASC(IF(Sheet1!E126="","",Sheet1!E126&amp;" "&amp;Sheet1!F126))</f>
        <v/>
      </c>
      <c r="D113" s="33" t="str">
        <f>ASC(IF(Sheet1!G126="","",UPPER(Sheet1!G126)&amp;" "&amp;PROPER(Sheet1!H126)&amp;"("&amp;Sheet1!I126&amp;")"))</f>
        <v/>
      </c>
      <c r="E113" s="33" t="str">
        <f>IF(Sheet1!J126="","",IF(Sheet1!J126="女",2,1))</f>
        <v/>
      </c>
      <c r="F113" s="33" t="str">
        <f>IF(Sheet1!K126="","",VLOOKUP(Sheet1!K126,Sheet2!$F$2:$G$50,2,FALSE))</f>
        <v/>
      </c>
      <c r="G113" s="33" t="str">
        <f>IF(Sheet1!L126="","",(Sheet1!L126))</f>
        <v/>
      </c>
      <c r="H113" s="33" t="str">
        <f>IF(B113="","",VALUE(LEFT(Sheet1!E$4,6)))</f>
        <v/>
      </c>
      <c r="I113" s="33" t="str">
        <f>IF(Sheet1!B126="","",VALUE(Sheet1!B126))</f>
        <v/>
      </c>
      <c r="J113" s="33" t="str">
        <f>IF(Sheet1!M126="","",IF(VLOOKUP(Sheet1!M126,Sheet2!$A$2:$C$44,3,FALSE)&gt;=71,VLOOKUP(Sheet1!M126,Sheet2!$A$2:$C$44,2,FALSE)&amp;TEXT(Sheet1!O126,"00")&amp;TEXT(Sheet1!P126,"00"),VLOOKUP(Sheet1!M126,Sheet2!$A$2:$C$44,2,FALSE)&amp;TEXT(Sheet1!N126,"00")&amp;TEXT(Sheet1!O126,"00")&amp;IF(Sheet1!Q126="手",TEXT(Sheet1!P126,"0"),TEXT(Sheet1!P126,"00"))))</f>
        <v/>
      </c>
      <c r="K113" s="33" t="str">
        <f>IF(Sheet1!R126="","",IF(VLOOKUP(Sheet1!R126,Sheet2!$A$2:$C$44,3,FALSE)&gt;=71,VLOOKUP(Sheet1!R126,Sheet2!$A$2:$C$44,2,FALSE)&amp;TEXT(Sheet1!T126,"00")&amp;TEXT(Sheet1!U126,"00"),VLOOKUP(Sheet1!R126,Sheet2!$A$2:$C$44,2,FALSE)&amp;TEXT(Sheet1!S126,"00")&amp;TEXT(Sheet1!T126,"00")&amp;IF(Sheet1!V126="手",TEXT(Sheet1!U126,"0"),TEXT(Sheet1!U126,"00"))))</f>
        <v/>
      </c>
      <c r="L113" s="33" t="str">
        <f>IF(Sheet1!W126="","",IF(VLOOKUP(Sheet1!W126,Sheet2!$A$2:$C$44,3,FALSE)&gt;=71,VLOOKUP(Sheet1!W126,Sheet2!$A$2:$C$44,2,FALSE)&amp;TEXT(Sheet1!Y126,"00")&amp;TEXT(Sheet1!Z126,"00"),VLOOKUP(Sheet1!W126,Sheet2!$A$2:$C$44,2,FALSE)&amp;TEXT(Sheet1!X126,"00")&amp;TEXT(Sheet1!Y126,"00")&amp;IF(Sheet1!AA126="手",TEXT(Sheet1!Z126,"0"),TEXT(Sheet1!Z126,"00"))))</f>
        <v/>
      </c>
      <c r="M113" s="33" t="str">
        <f>IF(Sheet1!AD126="","","●")</f>
        <v/>
      </c>
      <c r="N113" s="33" t="str">
        <f>IF(Sheet1!AE126="","","▲")</f>
        <v/>
      </c>
      <c r="O113" s="33" t="str">
        <f>IF(Sheet1!AF126="","","★")</f>
        <v/>
      </c>
      <c r="P113" s="33" t="str">
        <f>IF(Sheet1!AG126="","","▼")</f>
        <v/>
      </c>
    </row>
    <row r="114" spans="1:16" s="33" customFormat="1" x14ac:dyDescent="0.2">
      <c r="A114" s="33" t="str">
        <f t="shared" si="1"/>
        <v/>
      </c>
      <c r="B114" s="33" t="str">
        <f>ASC(IF(Sheet1!C127="","",IF(LEN(Sheet1!C127)+LEN(Sheet1!D127)=2,Sheet1!C127&amp;"      "&amp;Sheet1!D127&amp;"("&amp;Sheet1!I127&amp;")",IF(LEN(Sheet1!C127)+LEN(Sheet1!D127)=3,Sheet1!C127&amp;"    "&amp;Sheet1!D127&amp;"("&amp;Sheet1!I127&amp;")",IF(LEN(Sheet1!C127)+LEN(Sheet1!D127)=4,Sheet1!C127&amp;"  "&amp;Sheet1!D127&amp;"("&amp;Sheet1!I127&amp;")",IF(LEN(Sheet1!C127)+LEN(Sheet1!D127)&gt;=5,Sheet1!C127&amp;Sheet1!D127&amp;"("&amp;Sheet1!I127&amp;")",""))))))</f>
        <v/>
      </c>
      <c r="C114" s="33" t="str">
        <f>ASC(IF(Sheet1!E127="","",Sheet1!E127&amp;" "&amp;Sheet1!F127))</f>
        <v/>
      </c>
      <c r="D114" s="33" t="str">
        <f>ASC(IF(Sheet1!G127="","",UPPER(Sheet1!G127)&amp;" "&amp;PROPER(Sheet1!H127)&amp;"("&amp;Sheet1!I127&amp;")"))</f>
        <v/>
      </c>
      <c r="E114" s="33" t="str">
        <f>IF(Sheet1!J127="","",IF(Sheet1!J127="女",2,1))</f>
        <v/>
      </c>
      <c r="F114" s="33" t="str">
        <f>IF(Sheet1!K127="","",VLOOKUP(Sheet1!K127,Sheet2!$F$2:$G$50,2,FALSE))</f>
        <v/>
      </c>
      <c r="G114" s="33" t="str">
        <f>IF(Sheet1!L127="","",(Sheet1!L127))</f>
        <v/>
      </c>
      <c r="H114" s="33" t="str">
        <f>IF(B114="","",VALUE(LEFT(Sheet1!E$4,6)))</f>
        <v/>
      </c>
      <c r="I114" s="33" t="str">
        <f>IF(Sheet1!B127="","",VALUE(Sheet1!B127))</f>
        <v/>
      </c>
      <c r="J114" s="33" t="str">
        <f>IF(Sheet1!M127="","",IF(VLOOKUP(Sheet1!M127,Sheet2!$A$2:$C$44,3,FALSE)&gt;=71,VLOOKUP(Sheet1!M127,Sheet2!$A$2:$C$44,2,FALSE)&amp;TEXT(Sheet1!O127,"00")&amp;TEXT(Sheet1!P127,"00"),VLOOKUP(Sheet1!M127,Sheet2!$A$2:$C$44,2,FALSE)&amp;TEXT(Sheet1!N127,"00")&amp;TEXT(Sheet1!O127,"00")&amp;IF(Sheet1!Q127="手",TEXT(Sheet1!P127,"0"),TEXT(Sheet1!P127,"00"))))</f>
        <v/>
      </c>
      <c r="K114" s="33" t="str">
        <f>IF(Sheet1!R127="","",IF(VLOOKUP(Sheet1!R127,Sheet2!$A$2:$C$44,3,FALSE)&gt;=71,VLOOKUP(Sheet1!R127,Sheet2!$A$2:$C$44,2,FALSE)&amp;TEXT(Sheet1!T127,"00")&amp;TEXT(Sheet1!U127,"00"),VLOOKUP(Sheet1!R127,Sheet2!$A$2:$C$44,2,FALSE)&amp;TEXT(Sheet1!S127,"00")&amp;TEXT(Sheet1!T127,"00")&amp;IF(Sheet1!V127="手",TEXT(Sheet1!U127,"0"),TEXT(Sheet1!U127,"00"))))</f>
        <v/>
      </c>
      <c r="L114" s="33" t="str">
        <f>IF(Sheet1!W127="","",IF(VLOOKUP(Sheet1!W127,Sheet2!$A$2:$C$44,3,FALSE)&gt;=71,VLOOKUP(Sheet1!W127,Sheet2!$A$2:$C$44,2,FALSE)&amp;TEXT(Sheet1!Y127,"00")&amp;TEXT(Sheet1!Z127,"00"),VLOOKUP(Sheet1!W127,Sheet2!$A$2:$C$44,2,FALSE)&amp;TEXT(Sheet1!X127,"00")&amp;TEXT(Sheet1!Y127,"00")&amp;IF(Sheet1!AA127="手",TEXT(Sheet1!Z127,"0"),TEXT(Sheet1!Z127,"00"))))</f>
        <v/>
      </c>
      <c r="M114" s="33" t="str">
        <f>IF(Sheet1!AD127="","","●")</f>
        <v/>
      </c>
      <c r="N114" s="33" t="str">
        <f>IF(Sheet1!AE127="","","▲")</f>
        <v/>
      </c>
      <c r="O114" s="33" t="str">
        <f>IF(Sheet1!AF127="","","★")</f>
        <v/>
      </c>
      <c r="P114" s="33" t="str">
        <f>IF(Sheet1!AG127="","","▼")</f>
        <v/>
      </c>
    </row>
    <row r="115" spans="1:16" s="33" customFormat="1" x14ac:dyDescent="0.2">
      <c r="A115" s="33" t="str">
        <f t="shared" si="1"/>
        <v/>
      </c>
      <c r="B115" s="33" t="str">
        <f>ASC(IF(Sheet1!C128="","",IF(LEN(Sheet1!C128)+LEN(Sheet1!D128)=2,Sheet1!C128&amp;"      "&amp;Sheet1!D128&amp;"("&amp;Sheet1!I128&amp;")",IF(LEN(Sheet1!C128)+LEN(Sheet1!D128)=3,Sheet1!C128&amp;"    "&amp;Sheet1!D128&amp;"("&amp;Sheet1!I128&amp;")",IF(LEN(Sheet1!C128)+LEN(Sheet1!D128)=4,Sheet1!C128&amp;"  "&amp;Sheet1!D128&amp;"("&amp;Sheet1!I128&amp;")",IF(LEN(Sheet1!C128)+LEN(Sheet1!D128)&gt;=5,Sheet1!C128&amp;Sheet1!D128&amp;"("&amp;Sheet1!I128&amp;")",""))))))</f>
        <v/>
      </c>
      <c r="C115" s="33" t="str">
        <f>ASC(IF(Sheet1!E128="","",Sheet1!E128&amp;" "&amp;Sheet1!F128))</f>
        <v/>
      </c>
      <c r="D115" s="33" t="str">
        <f>ASC(IF(Sheet1!G128="","",UPPER(Sheet1!G128)&amp;" "&amp;PROPER(Sheet1!H128)&amp;"("&amp;Sheet1!I128&amp;")"))</f>
        <v/>
      </c>
      <c r="E115" s="33" t="str">
        <f>IF(Sheet1!J128="","",IF(Sheet1!J128="女",2,1))</f>
        <v/>
      </c>
      <c r="F115" s="33" t="str">
        <f>IF(Sheet1!K128="","",VLOOKUP(Sheet1!K128,Sheet2!$F$2:$G$50,2,FALSE))</f>
        <v/>
      </c>
      <c r="G115" s="33" t="str">
        <f>IF(Sheet1!L128="","",(Sheet1!L128))</f>
        <v/>
      </c>
      <c r="H115" s="33" t="str">
        <f>IF(B115="","",VALUE(LEFT(Sheet1!E$4,6)))</f>
        <v/>
      </c>
      <c r="I115" s="33" t="str">
        <f>IF(Sheet1!B128="","",VALUE(Sheet1!B128))</f>
        <v/>
      </c>
      <c r="J115" s="33" t="str">
        <f>IF(Sheet1!M128="","",IF(VLOOKUP(Sheet1!M128,Sheet2!$A$2:$C$44,3,FALSE)&gt;=71,VLOOKUP(Sheet1!M128,Sheet2!$A$2:$C$44,2,FALSE)&amp;TEXT(Sheet1!O128,"00")&amp;TEXT(Sheet1!P128,"00"),VLOOKUP(Sheet1!M128,Sheet2!$A$2:$C$44,2,FALSE)&amp;TEXT(Sheet1!N128,"00")&amp;TEXT(Sheet1!O128,"00")&amp;IF(Sheet1!Q128="手",TEXT(Sheet1!P128,"0"),TEXT(Sheet1!P128,"00"))))</f>
        <v/>
      </c>
      <c r="K115" s="33" t="str">
        <f>IF(Sheet1!R128="","",IF(VLOOKUP(Sheet1!R128,Sheet2!$A$2:$C$44,3,FALSE)&gt;=71,VLOOKUP(Sheet1!R128,Sheet2!$A$2:$C$44,2,FALSE)&amp;TEXT(Sheet1!T128,"00")&amp;TEXT(Sheet1!U128,"00"),VLOOKUP(Sheet1!R128,Sheet2!$A$2:$C$44,2,FALSE)&amp;TEXT(Sheet1!S128,"00")&amp;TEXT(Sheet1!T128,"00")&amp;IF(Sheet1!V128="手",TEXT(Sheet1!U128,"0"),TEXT(Sheet1!U128,"00"))))</f>
        <v/>
      </c>
      <c r="L115" s="33" t="str">
        <f>IF(Sheet1!W128="","",IF(VLOOKUP(Sheet1!W128,Sheet2!$A$2:$C$44,3,FALSE)&gt;=71,VLOOKUP(Sheet1!W128,Sheet2!$A$2:$C$44,2,FALSE)&amp;TEXT(Sheet1!Y128,"00")&amp;TEXT(Sheet1!Z128,"00"),VLOOKUP(Sheet1!W128,Sheet2!$A$2:$C$44,2,FALSE)&amp;TEXT(Sheet1!X128,"00")&amp;TEXT(Sheet1!Y128,"00")&amp;IF(Sheet1!AA128="手",TEXT(Sheet1!Z128,"0"),TEXT(Sheet1!Z128,"00"))))</f>
        <v/>
      </c>
      <c r="M115" s="33" t="str">
        <f>IF(Sheet1!AD128="","","●")</f>
        <v/>
      </c>
      <c r="N115" s="33" t="str">
        <f>IF(Sheet1!AE128="","","▲")</f>
        <v/>
      </c>
      <c r="O115" s="33" t="str">
        <f>IF(Sheet1!AF128="","","★")</f>
        <v/>
      </c>
      <c r="P115" s="33" t="str">
        <f>IF(Sheet1!AG128="","","▼")</f>
        <v/>
      </c>
    </row>
    <row r="116" spans="1:16" s="33" customFormat="1" x14ac:dyDescent="0.2">
      <c r="A116" s="33" t="str">
        <f t="shared" si="1"/>
        <v/>
      </c>
      <c r="B116" s="33" t="str">
        <f>ASC(IF(Sheet1!C129="","",IF(LEN(Sheet1!C129)+LEN(Sheet1!D129)=2,Sheet1!C129&amp;"      "&amp;Sheet1!D129&amp;"("&amp;Sheet1!I129&amp;")",IF(LEN(Sheet1!C129)+LEN(Sheet1!D129)=3,Sheet1!C129&amp;"    "&amp;Sheet1!D129&amp;"("&amp;Sheet1!I129&amp;")",IF(LEN(Sheet1!C129)+LEN(Sheet1!D129)=4,Sheet1!C129&amp;"  "&amp;Sheet1!D129&amp;"("&amp;Sheet1!I129&amp;")",IF(LEN(Sheet1!C129)+LEN(Sheet1!D129)&gt;=5,Sheet1!C129&amp;Sheet1!D129&amp;"("&amp;Sheet1!I129&amp;")",""))))))</f>
        <v/>
      </c>
      <c r="C116" s="33" t="str">
        <f>ASC(IF(Sheet1!E129="","",Sheet1!E129&amp;" "&amp;Sheet1!F129))</f>
        <v/>
      </c>
      <c r="D116" s="33" t="str">
        <f>ASC(IF(Sheet1!G129="","",UPPER(Sheet1!G129)&amp;" "&amp;PROPER(Sheet1!H129)&amp;"("&amp;Sheet1!I129&amp;")"))</f>
        <v/>
      </c>
      <c r="E116" s="33" t="str">
        <f>IF(Sheet1!J129="","",IF(Sheet1!J129="女",2,1))</f>
        <v/>
      </c>
      <c r="F116" s="33" t="str">
        <f>IF(Sheet1!K129="","",VLOOKUP(Sheet1!K129,Sheet2!$F$2:$G$50,2,FALSE))</f>
        <v/>
      </c>
      <c r="G116" s="33" t="str">
        <f>IF(Sheet1!L129="","",(Sheet1!L129))</f>
        <v/>
      </c>
      <c r="H116" s="33" t="str">
        <f>IF(B116="","",VALUE(LEFT(Sheet1!E$4,6)))</f>
        <v/>
      </c>
      <c r="I116" s="33" t="str">
        <f>IF(Sheet1!B129="","",VALUE(Sheet1!B129))</f>
        <v/>
      </c>
      <c r="J116" s="33" t="str">
        <f>IF(Sheet1!M129="","",IF(VLOOKUP(Sheet1!M129,Sheet2!$A$2:$C$44,3,FALSE)&gt;=71,VLOOKUP(Sheet1!M129,Sheet2!$A$2:$C$44,2,FALSE)&amp;TEXT(Sheet1!O129,"00")&amp;TEXT(Sheet1!P129,"00"),VLOOKUP(Sheet1!M129,Sheet2!$A$2:$C$44,2,FALSE)&amp;TEXT(Sheet1!N129,"00")&amp;TEXT(Sheet1!O129,"00")&amp;IF(Sheet1!Q129="手",TEXT(Sheet1!P129,"0"),TEXT(Sheet1!P129,"00"))))</f>
        <v/>
      </c>
      <c r="K116" s="33" t="str">
        <f>IF(Sheet1!R129="","",IF(VLOOKUP(Sheet1!R129,Sheet2!$A$2:$C$44,3,FALSE)&gt;=71,VLOOKUP(Sheet1!R129,Sheet2!$A$2:$C$44,2,FALSE)&amp;TEXT(Sheet1!T129,"00")&amp;TEXT(Sheet1!U129,"00"),VLOOKUP(Sheet1!R129,Sheet2!$A$2:$C$44,2,FALSE)&amp;TEXT(Sheet1!S129,"00")&amp;TEXT(Sheet1!T129,"00")&amp;IF(Sheet1!V129="手",TEXT(Sheet1!U129,"0"),TEXT(Sheet1!U129,"00"))))</f>
        <v/>
      </c>
      <c r="L116" s="33" t="str">
        <f>IF(Sheet1!W129="","",IF(VLOOKUP(Sheet1!W129,Sheet2!$A$2:$C$44,3,FALSE)&gt;=71,VLOOKUP(Sheet1!W129,Sheet2!$A$2:$C$44,2,FALSE)&amp;TEXT(Sheet1!Y129,"00")&amp;TEXT(Sheet1!Z129,"00"),VLOOKUP(Sheet1!W129,Sheet2!$A$2:$C$44,2,FALSE)&amp;TEXT(Sheet1!X129,"00")&amp;TEXT(Sheet1!Y129,"00")&amp;IF(Sheet1!AA129="手",TEXT(Sheet1!Z129,"0"),TEXT(Sheet1!Z129,"00"))))</f>
        <v/>
      </c>
      <c r="M116" s="33" t="str">
        <f>IF(Sheet1!AD129="","","●")</f>
        <v/>
      </c>
      <c r="N116" s="33" t="str">
        <f>IF(Sheet1!AE129="","","▲")</f>
        <v/>
      </c>
      <c r="O116" s="33" t="str">
        <f>IF(Sheet1!AF129="","","★")</f>
        <v/>
      </c>
      <c r="P116" s="33" t="str">
        <f>IF(Sheet1!AG129="","","▼")</f>
        <v/>
      </c>
    </row>
    <row r="117" spans="1:16" s="33" customFormat="1" x14ac:dyDescent="0.2">
      <c r="A117" s="33" t="str">
        <f t="shared" si="1"/>
        <v/>
      </c>
      <c r="B117" s="33" t="str">
        <f>ASC(IF(Sheet1!C130="","",IF(LEN(Sheet1!C130)+LEN(Sheet1!D130)=2,Sheet1!C130&amp;"      "&amp;Sheet1!D130&amp;"("&amp;Sheet1!I130&amp;")",IF(LEN(Sheet1!C130)+LEN(Sheet1!D130)=3,Sheet1!C130&amp;"    "&amp;Sheet1!D130&amp;"("&amp;Sheet1!I130&amp;")",IF(LEN(Sheet1!C130)+LEN(Sheet1!D130)=4,Sheet1!C130&amp;"  "&amp;Sheet1!D130&amp;"("&amp;Sheet1!I130&amp;")",IF(LEN(Sheet1!C130)+LEN(Sheet1!D130)&gt;=5,Sheet1!C130&amp;Sheet1!D130&amp;"("&amp;Sheet1!I130&amp;")",""))))))</f>
        <v/>
      </c>
      <c r="C117" s="33" t="str">
        <f>ASC(IF(Sheet1!E130="","",Sheet1!E130&amp;" "&amp;Sheet1!F130))</f>
        <v/>
      </c>
      <c r="D117" s="33" t="str">
        <f>ASC(IF(Sheet1!G130="","",UPPER(Sheet1!G130)&amp;" "&amp;PROPER(Sheet1!H130)&amp;"("&amp;Sheet1!I130&amp;")"))</f>
        <v/>
      </c>
      <c r="E117" s="33" t="str">
        <f>IF(Sheet1!J130="","",IF(Sheet1!J130="女",2,1))</f>
        <v/>
      </c>
      <c r="F117" s="33" t="str">
        <f>IF(Sheet1!K130="","",VLOOKUP(Sheet1!K130,Sheet2!$F$2:$G$50,2,FALSE))</f>
        <v/>
      </c>
      <c r="G117" s="33" t="str">
        <f>IF(Sheet1!L130="","",(Sheet1!L130))</f>
        <v/>
      </c>
      <c r="H117" s="33" t="str">
        <f>IF(B117="","",VALUE(LEFT(Sheet1!E$4,6)))</f>
        <v/>
      </c>
      <c r="I117" s="33" t="str">
        <f>IF(Sheet1!B130="","",VALUE(Sheet1!B130))</f>
        <v/>
      </c>
      <c r="J117" s="33" t="str">
        <f>IF(Sheet1!M130="","",IF(VLOOKUP(Sheet1!M130,Sheet2!$A$2:$C$44,3,FALSE)&gt;=71,VLOOKUP(Sheet1!M130,Sheet2!$A$2:$C$44,2,FALSE)&amp;TEXT(Sheet1!O130,"00")&amp;TEXT(Sheet1!P130,"00"),VLOOKUP(Sheet1!M130,Sheet2!$A$2:$C$44,2,FALSE)&amp;TEXT(Sheet1!N130,"00")&amp;TEXT(Sheet1!O130,"00")&amp;IF(Sheet1!Q130="手",TEXT(Sheet1!P130,"0"),TEXT(Sheet1!P130,"00"))))</f>
        <v/>
      </c>
      <c r="K117" s="33" t="str">
        <f>IF(Sheet1!R130="","",IF(VLOOKUP(Sheet1!R130,Sheet2!$A$2:$C$44,3,FALSE)&gt;=71,VLOOKUP(Sheet1!R130,Sheet2!$A$2:$C$44,2,FALSE)&amp;TEXT(Sheet1!T130,"00")&amp;TEXT(Sheet1!U130,"00"),VLOOKUP(Sheet1!R130,Sheet2!$A$2:$C$44,2,FALSE)&amp;TEXT(Sheet1!S130,"00")&amp;TEXT(Sheet1!T130,"00")&amp;IF(Sheet1!V130="手",TEXT(Sheet1!U130,"0"),TEXT(Sheet1!U130,"00"))))</f>
        <v/>
      </c>
      <c r="L117" s="33" t="str">
        <f>IF(Sheet1!W130="","",IF(VLOOKUP(Sheet1!W130,Sheet2!$A$2:$C$44,3,FALSE)&gt;=71,VLOOKUP(Sheet1!W130,Sheet2!$A$2:$C$44,2,FALSE)&amp;TEXT(Sheet1!Y130,"00")&amp;TEXT(Sheet1!Z130,"00"),VLOOKUP(Sheet1!W130,Sheet2!$A$2:$C$44,2,FALSE)&amp;TEXT(Sheet1!X130,"00")&amp;TEXT(Sheet1!Y130,"00")&amp;IF(Sheet1!AA130="手",TEXT(Sheet1!Z130,"0"),TEXT(Sheet1!Z130,"00"))))</f>
        <v/>
      </c>
      <c r="M117" s="33" t="str">
        <f>IF(Sheet1!AD130="","","●")</f>
        <v/>
      </c>
      <c r="N117" s="33" t="str">
        <f>IF(Sheet1!AE130="","","▲")</f>
        <v/>
      </c>
      <c r="O117" s="33" t="str">
        <f>IF(Sheet1!AF130="","","★")</f>
        <v/>
      </c>
      <c r="P117" s="33" t="str">
        <f>IF(Sheet1!AG130="","","▼")</f>
        <v/>
      </c>
    </row>
    <row r="118" spans="1:16" s="33" customFormat="1" x14ac:dyDescent="0.2">
      <c r="A118" s="33" t="str">
        <f t="shared" si="1"/>
        <v/>
      </c>
      <c r="B118" s="33" t="str">
        <f>ASC(IF(Sheet1!C131="","",IF(LEN(Sheet1!C131)+LEN(Sheet1!D131)=2,Sheet1!C131&amp;"      "&amp;Sheet1!D131&amp;"("&amp;Sheet1!I131&amp;")",IF(LEN(Sheet1!C131)+LEN(Sheet1!D131)=3,Sheet1!C131&amp;"    "&amp;Sheet1!D131&amp;"("&amp;Sheet1!I131&amp;")",IF(LEN(Sheet1!C131)+LEN(Sheet1!D131)=4,Sheet1!C131&amp;"  "&amp;Sheet1!D131&amp;"("&amp;Sheet1!I131&amp;")",IF(LEN(Sheet1!C131)+LEN(Sheet1!D131)&gt;=5,Sheet1!C131&amp;Sheet1!D131&amp;"("&amp;Sheet1!I131&amp;")",""))))))</f>
        <v/>
      </c>
      <c r="C118" s="33" t="str">
        <f>ASC(IF(Sheet1!E131="","",Sheet1!E131&amp;" "&amp;Sheet1!F131))</f>
        <v/>
      </c>
      <c r="D118" s="33" t="str">
        <f>ASC(IF(Sheet1!G131="","",UPPER(Sheet1!G131)&amp;" "&amp;PROPER(Sheet1!H131)&amp;"("&amp;Sheet1!I131&amp;")"))</f>
        <v/>
      </c>
      <c r="E118" s="33" t="str">
        <f>IF(Sheet1!J131="","",IF(Sheet1!J131="女",2,1))</f>
        <v/>
      </c>
      <c r="F118" s="33" t="str">
        <f>IF(Sheet1!K131="","",VLOOKUP(Sheet1!K131,Sheet2!$F$2:$G$50,2,FALSE))</f>
        <v/>
      </c>
      <c r="G118" s="33" t="str">
        <f>IF(Sheet1!L131="","",(Sheet1!L131))</f>
        <v/>
      </c>
      <c r="H118" s="33" t="str">
        <f>IF(B118="","",VALUE(LEFT(Sheet1!E$4,6)))</f>
        <v/>
      </c>
      <c r="I118" s="33" t="str">
        <f>IF(Sheet1!B131="","",VALUE(Sheet1!B131))</f>
        <v/>
      </c>
      <c r="J118" s="33" t="str">
        <f>IF(Sheet1!M131="","",IF(VLOOKUP(Sheet1!M131,Sheet2!$A$2:$C$44,3,FALSE)&gt;=71,VLOOKUP(Sheet1!M131,Sheet2!$A$2:$C$44,2,FALSE)&amp;TEXT(Sheet1!O131,"00")&amp;TEXT(Sheet1!P131,"00"),VLOOKUP(Sheet1!M131,Sheet2!$A$2:$C$44,2,FALSE)&amp;TEXT(Sheet1!N131,"00")&amp;TEXT(Sheet1!O131,"00")&amp;IF(Sheet1!Q131="手",TEXT(Sheet1!P131,"0"),TEXT(Sheet1!P131,"00"))))</f>
        <v/>
      </c>
      <c r="K118" s="33" t="str">
        <f>IF(Sheet1!R131="","",IF(VLOOKUP(Sheet1!R131,Sheet2!$A$2:$C$44,3,FALSE)&gt;=71,VLOOKUP(Sheet1!R131,Sheet2!$A$2:$C$44,2,FALSE)&amp;TEXT(Sheet1!T131,"00")&amp;TEXT(Sheet1!U131,"00"),VLOOKUP(Sheet1!R131,Sheet2!$A$2:$C$44,2,FALSE)&amp;TEXT(Sheet1!S131,"00")&amp;TEXT(Sheet1!T131,"00")&amp;IF(Sheet1!V131="手",TEXT(Sheet1!U131,"0"),TEXT(Sheet1!U131,"00"))))</f>
        <v/>
      </c>
      <c r="L118" s="33" t="str">
        <f>IF(Sheet1!W131="","",IF(VLOOKUP(Sheet1!W131,Sheet2!$A$2:$C$44,3,FALSE)&gt;=71,VLOOKUP(Sheet1!W131,Sheet2!$A$2:$C$44,2,FALSE)&amp;TEXT(Sheet1!Y131,"00")&amp;TEXT(Sheet1!Z131,"00"),VLOOKUP(Sheet1!W131,Sheet2!$A$2:$C$44,2,FALSE)&amp;TEXT(Sheet1!X131,"00")&amp;TEXT(Sheet1!Y131,"00")&amp;IF(Sheet1!AA131="手",TEXT(Sheet1!Z131,"0"),TEXT(Sheet1!Z131,"00"))))</f>
        <v/>
      </c>
      <c r="M118" s="33" t="str">
        <f>IF(Sheet1!AD131="","","●")</f>
        <v/>
      </c>
      <c r="N118" s="33" t="str">
        <f>IF(Sheet1!AE131="","","▲")</f>
        <v/>
      </c>
      <c r="O118" s="33" t="str">
        <f>IF(Sheet1!AF131="","","★")</f>
        <v/>
      </c>
      <c r="P118" s="33" t="str">
        <f>IF(Sheet1!AG131="","","▼")</f>
        <v/>
      </c>
    </row>
    <row r="119" spans="1:16" s="33" customFormat="1" x14ac:dyDescent="0.2">
      <c r="A119" s="33" t="str">
        <f t="shared" si="1"/>
        <v/>
      </c>
      <c r="B119" s="33" t="str">
        <f>ASC(IF(Sheet1!C132="","",IF(LEN(Sheet1!C132)+LEN(Sheet1!D132)=2,Sheet1!C132&amp;"      "&amp;Sheet1!D132&amp;"("&amp;Sheet1!I132&amp;")",IF(LEN(Sheet1!C132)+LEN(Sheet1!D132)=3,Sheet1!C132&amp;"    "&amp;Sheet1!D132&amp;"("&amp;Sheet1!I132&amp;")",IF(LEN(Sheet1!C132)+LEN(Sheet1!D132)=4,Sheet1!C132&amp;"  "&amp;Sheet1!D132&amp;"("&amp;Sheet1!I132&amp;")",IF(LEN(Sheet1!C132)+LEN(Sheet1!D132)&gt;=5,Sheet1!C132&amp;Sheet1!D132&amp;"("&amp;Sheet1!I132&amp;")",""))))))</f>
        <v/>
      </c>
      <c r="C119" s="33" t="str">
        <f>ASC(IF(Sheet1!E132="","",Sheet1!E132&amp;" "&amp;Sheet1!F132))</f>
        <v/>
      </c>
      <c r="D119" s="33" t="str">
        <f>ASC(IF(Sheet1!G132="","",UPPER(Sheet1!G132)&amp;" "&amp;PROPER(Sheet1!H132)&amp;"("&amp;Sheet1!I132&amp;")"))</f>
        <v/>
      </c>
      <c r="E119" s="33" t="str">
        <f>IF(Sheet1!J132="","",IF(Sheet1!J132="女",2,1))</f>
        <v/>
      </c>
      <c r="F119" s="33" t="str">
        <f>IF(Sheet1!K132="","",VLOOKUP(Sheet1!K132,Sheet2!$F$2:$G$50,2,FALSE))</f>
        <v/>
      </c>
      <c r="G119" s="33" t="str">
        <f>IF(Sheet1!L132="","",(Sheet1!L132))</f>
        <v/>
      </c>
      <c r="H119" s="33" t="str">
        <f>IF(B119="","",VALUE(LEFT(Sheet1!E$4,6)))</f>
        <v/>
      </c>
      <c r="I119" s="33" t="str">
        <f>IF(Sheet1!B132="","",VALUE(Sheet1!B132))</f>
        <v/>
      </c>
      <c r="J119" s="33" t="str">
        <f>IF(Sheet1!M132="","",IF(VLOOKUP(Sheet1!M132,Sheet2!$A$2:$C$44,3,FALSE)&gt;=71,VLOOKUP(Sheet1!M132,Sheet2!$A$2:$C$44,2,FALSE)&amp;TEXT(Sheet1!O132,"00")&amp;TEXT(Sheet1!P132,"00"),VLOOKUP(Sheet1!M132,Sheet2!$A$2:$C$44,2,FALSE)&amp;TEXT(Sheet1!N132,"00")&amp;TEXT(Sheet1!O132,"00")&amp;IF(Sheet1!Q132="手",TEXT(Sheet1!P132,"0"),TEXT(Sheet1!P132,"00"))))</f>
        <v/>
      </c>
      <c r="K119" s="33" t="str">
        <f>IF(Sheet1!R132="","",IF(VLOOKUP(Sheet1!R132,Sheet2!$A$2:$C$44,3,FALSE)&gt;=71,VLOOKUP(Sheet1!R132,Sheet2!$A$2:$C$44,2,FALSE)&amp;TEXT(Sheet1!T132,"00")&amp;TEXT(Sheet1!U132,"00"),VLOOKUP(Sheet1!R132,Sheet2!$A$2:$C$44,2,FALSE)&amp;TEXT(Sheet1!S132,"00")&amp;TEXT(Sheet1!T132,"00")&amp;IF(Sheet1!V132="手",TEXT(Sheet1!U132,"0"),TEXT(Sheet1!U132,"00"))))</f>
        <v/>
      </c>
      <c r="L119" s="33" t="str">
        <f>IF(Sheet1!W132="","",IF(VLOOKUP(Sheet1!W132,Sheet2!$A$2:$C$44,3,FALSE)&gt;=71,VLOOKUP(Sheet1!W132,Sheet2!$A$2:$C$44,2,FALSE)&amp;TEXT(Sheet1!Y132,"00")&amp;TEXT(Sheet1!Z132,"00"),VLOOKUP(Sheet1!W132,Sheet2!$A$2:$C$44,2,FALSE)&amp;TEXT(Sheet1!X132,"00")&amp;TEXT(Sheet1!Y132,"00")&amp;IF(Sheet1!AA132="手",TEXT(Sheet1!Z132,"0"),TEXT(Sheet1!Z132,"00"))))</f>
        <v/>
      </c>
      <c r="M119" s="33" t="str">
        <f>IF(Sheet1!AD132="","","●")</f>
        <v/>
      </c>
      <c r="N119" s="33" t="str">
        <f>IF(Sheet1!AE132="","","▲")</f>
        <v/>
      </c>
      <c r="O119" s="33" t="str">
        <f>IF(Sheet1!AF132="","","★")</f>
        <v/>
      </c>
      <c r="P119" s="33" t="str">
        <f>IF(Sheet1!AG132="","","▼")</f>
        <v/>
      </c>
    </row>
    <row r="120" spans="1:16" s="33" customFormat="1" x14ac:dyDescent="0.2">
      <c r="A120" s="33" t="str">
        <f t="shared" si="1"/>
        <v/>
      </c>
      <c r="B120" s="33" t="str">
        <f>ASC(IF(Sheet1!C133="","",IF(LEN(Sheet1!C133)+LEN(Sheet1!D133)=2,Sheet1!C133&amp;"      "&amp;Sheet1!D133&amp;"("&amp;Sheet1!I133&amp;")",IF(LEN(Sheet1!C133)+LEN(Sheet1!D133)=3,Sheet1!C133&amp;"    "&amp;Sheet1!D133&amp;"("&amp;Sheet1!I133&amp;")",IF(LEN(Sheet1!C133)+LEN(Sheet1!D133)=4,Sheet1!C133&amp;"  "&amp;Sheet1!D133&amp;"("&amp;Sheet1!I133&amp;")",IF(LEN(Sheet1!C133)+LEN(Sheet1!D133)&gt;=5,Sheet1!C133&amp;Sheet1!D133&amp;"("&amp;Sheet1!I133&amp;")",""))))))</f>
        <v/>
      </c>
      <c r="C120" s="33" t="str">
        <f>ASC(IF(Sheet1!E133="","",Sheet1!E133&amp;" "&amp;Sheet1!F133))</f>
        <v/>
      </c>
      <c r="D120" s="33" t="str">
        <f>ASC(IF(Sheet1!G133="","",UPPER(Sheet1!G133)&amp;" "&amp;PROPER(Sheet1!H133)&amp;"("&amp;Sheet1!I133&amp;")"))</f>
        <v/>
      </c>
      <c r="E120" s="33" t="str">
        <f>IF(Sheet1!J133="","",IF(Sheet1!J133="女",2,1))</f>
        <v/>
      </c>
      <c r="F120" s="33" t="str">
        <f>IF(Sheet1!K133="","",VLOOKUP(Sheet1!K133,Sheet2!$F$2:$G$50,2,FALSE))</f>
        <v/>
      </c>
      <c r="G120" s="33" t="str">
        <f>IF(Sheet1!L133="","",(Sheet1!L133))</f>
        <v/>
      </c>
      <c r="H120" s="33" t="str">
        <f>IF(B120="","",VALUE(LEFT(Sheet1!E$4,6)))</f>
        <v/>
      </c>
      <c r="I120" s="33" t="str">
        <f>IF(Sheet1!B133="","",VALUE(Sheet1!B133))</f>
        <v/>
      </c>
      <c r="J120" s="33" t="str">
        <f>IF(Sheet1!M133="","",IF(VLOOKUP(Sheet1!M133,Sheet2!$A$2:$C$44,3,FALSE)&gt;=71,VLOOKUP(Sheet1!M133,Sheet2!$A$2:$C$44,2,FALSE)&amp;TEXT(Sheet1!O133,"00")&amp;TEXT(Sheet1!P133,"00"),VLOOKUP(Sheet1!M133,Sheet2!$A$2:$C$44,2,FALSE)&amp;TEXT(Sheet1!N133,"00")&amp;TEXT(Sheet1!O133,"00")&amp;IF(Sheet1!Q133="手",TEXT(Sheet1!P133,"0"),TEXT(Sheet1!P133,"00"))))</f>
        <v/>
      </c>
      <c r="K120" s="33" t="str">
        <f>IF(Sheet1!R133="","",IF(VLOOKUP(Sheet1!R133,Sheet2!$A$2:$C$44,3,FALSE)&gt;=71,VLOOKUP(Sheet1!R133,Sheet2!$A$2:$C$44,2,FALSE)&amp;TEXT(Sheet1!T133,"00")&amp;TEXT(Sheet1!U133,"00"),VLOOKUP(Sheet1!R133,Sheet2!$A$2:$C$44,2,FALSE)&amp;TEXT(Sheet1!S133,"00")&amp;TEXT(Sheet1!T133,"00")&amp;IF(Sheet1!V133="手",TEXT(Sheet1!U133,"0"),TEXT(Sheet1!U133,"00"))))</f>
        <v/>
      </c>
      <c r="L120" s="33" t="str">
        <f>IF(Sheet1!W133="","",IF(VLOOKUP(Sheet1!W133,Sheet2!$A$2:$C$44,3,FALSE)&gt;=71,VLOOKUP(Sheet1!W133,Sheet2!$A$2:$C$44,2,FALSE)&amp;TEXT(Sheet1!Y133,"00")&amp;TEXT(Sheet1!Z133,"00"),VLOOKUP(Sheet1!W133,Sheet2!$A$2:$C$44,2,FALSE)&amp;TEXT(Sheet1!X133,"00")&amp;TEXT(Sheet1!Y133,"00")&amp;IF(Sheet1!AA133="手",TEXT(Sheet1!Z133,"0"),TEXT(Sheet1!Z133,"00"))))</f>
        <v/>
      </c>
      <c r="M120" s="33" t="str">
        <f>IF(Sheet1!AD133="","","●")</f>
        <v/>
      </c>
      <c r="N120" s="33" t="str">
        <f>IF(Sheet1!AE133="","","▲")</f>
        <v/>
      </c>
      <c r="O120" s="33" t="str">
        <f>IF(Sheet1!AF133="","","★")</f>
        <v/>
      </c>
      <c r="P120" s="33" t="str">
        <f>IF(Sheet1!AG133="","","▼")</f>
        <v/>
      </c>
    </row>
    <row r="121" spans="1:16" s="33" customFormat="1" x14ac:dyDescent="0.2">
      <c r="A121" s="33" t="str">
        <f t="shared" si="1"/>
        <v/>
      </c>
      <c r="B121" s="33" t="str">
        <f>ASC(IF(Sheet1!C134="","",IF(LEN(Sheet1!C134)+LEN(Sheet1!D134)=2,Sheet1!C134&amp;"      "&amp;Sheet1!D134&amp;"("&amp;Sheet1!I134&amp;")",IF(LEN(Sheet1!C134)+LEN(Sheet1!D134)=3,Sheet1!C134&amp;"    "&amp;Sheet1!D134&amp;"("&amp;Sheet1!I134&amp;")",IF(LEN(Sheet1!C134)+LEN(Sheet1!D134)=4,Sheet1!C134&amp;"  "&amp;Sheet1!D134&amp;"("&amp;Sheet1!I134&amp;")",IF(LEN(Sheet1!C134)+LEN(Sheet1!D134)&gt;=5,Sheet1!C134&amp;Sheet1!D134&amp;"("&amp;Sheet1!I134&amp;")",""))))))</f>
        <v/>
      </c>
      <c r="C121" s="33" t="str">
        <f>ASC(IF(Sheet1!E134="","",Sheet1!E134&amp;" "&amp;Sheet1!F134))</f>
        <v/>
      </c>
      <c r="D121" s="33" t="str">
        <f>ASC(IF(Sheet1!G134="","",UPPER(Sheet1!G134)&amp;" "&amp;PROPER(Sheet1!H134)&amp;"("&amp;Sheet1!I134&amp;")"))</f>
        <v/>
      </c>
      <c r="E121" s="33" t="str">
        <f>IF(Sheet1!J134="","",IF(Sheet1!J134="女",2,1))</f>
        <v/>
      </c>
      <c r="F121" s="33" t="str">
        <f>IF(Sheet1!K134="","",VLOOKUP(Sheet1!K134,Sheet2!$F$2:$G$50,2,FALSE))</f>
        <v/>
      </c>
      <c r="G121" s="33" t="str">
        <f>IF(Sheet1!L134="","",(Sheet1!L134))</f>
        <v/>
      </c>
      <c r="H121" s="33" t="str">
        <f>IF(B121="","",VALUE(LEFT(Sheet1!E$4,6)))</f>
        <v/>
      </c>
      <c r="I121" s="33" t="str">
        <f>IF(Sheet1!B134="","",VALUE(Sheet1!B134))</f>
        <v/>
      </c>
      <c r="J121" s="33" t="str">
        <f>IF(Sheet1!M134="","",IF(VLOOKUP(Sheet1!M134,Sheet2!$A$2:$C$44,3,FALSE)&gt;=71,VLOOKUP(Sheet1!M134,Sheet2!$A$2:$C$44,2,FALSE)&amp;TEXT(Sheet1!O134,"00")&amp;TEXT(Sheet1!P134,"00"),VLOOKUP(Sheet1!M134,Sheet2!$A$2:$C$44,2,FALSE)&amp;TEXT(Sheet1!N134,"00")&amp;TEXT(Sheet1!O134,"00")&amp;IF(Sheet1!Q134="手",TEXT(Sheet1!P134,"0"),TEXT(Sheet1!P134,"00"))))</f>
        <v/>
      </c>
      <c r="K121" s="33" t="str">
        <f>IF(Sheet1!R134="","",IF(VLOOKUP(Sheet1!R134,Sheet2!$A$2:$C$44,3,FALSE)&gt;=71,VLOOKUP(Sheet1!R134,Sheet2!$A$2:$C$44,2,FALSE)&amp;TEXT(Sheet1!T134,"00")&amp;TEXT(Sheet1!U134,"00"),VLOOKUP(Sheet1!R134,Sheet2!$A$2:$C$44,2,FALSE)&amp;TEXT(Sheet1!S134,"00")&amp;TEXT(Sheet1!T134,"00")&amp;IF(Sheet1!V134="手",TEXT(Sheet1!U134,"0"),TEXT(Sheet1!U134,"00"))))</f>
        <v/>
      </c>
      <c r="L121" s="33" t="str">
        <f>IF(Sheet1!W134="","",IF(VLOOKUP(Sheet1!W134,Sheet2!$A$2:$C$44,3,FALSE)&gt;=71,VLOOKUP(Sheet1!W134,Sheet2!$A$2:$C$44,2,FALSE)&amp;TEXT(Sheet1!Y134,"00")&amp;TEXT(Sheet1!Z134,"00"),VLOOKUP(Sheet1!W134,Sheet2!$A$2:$C$44,2,FALSE)&amp;TEXT(Sheet1!X134,"00")&amp;TEXT(Sheet1!Y134,"00")&amp;IF(Sheet1!AA134="手",TEXT(Sheet1!Z134,"0"),TEXT(Sheet1!Z134,"00"))))</f>
        <v/>
      </c>
      <c r="M121" s="33" t="str">
        <f>IF(Sheet1!AD134="","","●")</f>
        <v/>
      </c>
      <c r="N121" s="33" t="str">
        <f>IF(Sheet1!AE134="","","▲")</f>
        <v/>
      </c>
      <c r="O121" s="33" t="str">
        <f>IF(Sheet1!AF134="","","★")</f>
        <v/>
      </c>
      <c r="P121" s="33" t="str">
        <f>IF(Sheet1!AG134="","","▼")</f>
        <v/>
      </c>
    </row>
    <row r="122" spans="1:16" s="33" customFormat="1" x14ac:dyDescent="0.2">
      <c r="A122" s="33" t="str">
        <f t="shared" si="1"/>
        <v/>
      </c>
      <c r="B122" s="33" t="str">
        <f>ASC(IF(Sheet1!C135="","",IF(LEN(Sheet1!C135)+LEN(Sheet1!D135)=2,Sheet1!C135&amp;"      "&amp;Sheet1!D135&amp;"("&amp;Sheet1!I135&amp;")",IF(LEN(Sheet1!C135)+LEN(Sheet1!D135)=3,Sheet1!C135&amp;"    "&amp;Sheet1!D135&amp;"("&amp;Sheet1!I135&amp;")",IF(LEN(Sheet1!C135)+LEN(Sheet1!D135)=4,Sheet1!C135&amp;"  "&amp;Sheet1!D135&amp;"("&amp;Sheet1!I135&amp;")",IF(LEN(Sheet1!C135)+LEN(Sheet1!D135)&gt;=5,Sheet1!C135&amp;Sheet1!D135&amp;"("&amp;Sheet1!I135&amp;")",""))))))</f>
        <v/>
      </c>
      <c r="C122" s="33" t="str">
        <f>ASC(IF(Sheet1!E135="","",Sheet1!E135&amp;" "&amp;Sheet1!F135))</f>
        <v/>
      </c>
      <c r="D122" s="33" t="str">
        <f>ASC(IF(Sheet1!G135="","",UPPER(Sheet1!G135)&amp;" "&amp;PROPER(Sheet1!H135)&amp;"("&amp;Sheet1!I135&amp;")"))</f>
        <v/>
      </c>
      <c r="E122" s="33" t="str">
        <f>IF(Sheet1!J135="","",IF(Sheet1!J135="女",2,1))</f>
        <v/>
      </c>
      <c r="F122" s="33" t="str">
        <f>IF(Sheet1!K135="","",VLOOKUP(Sheet1!K135,Sheet2!$F$2:$G$50,2,FALSE))</f>
        <v/>
      </c>
      <c r="G122" s="33" t="str">
        <f>IF(Sheet1!L135="","",(Sheet1!L135))</f>
        <v/>
      </c>
      <c r="H122" s="33" t="str">
        <f>IF(B122="","",VALUE(LEFT(Sheet1!E$4,6)))</f>
        <v/>
      </c>
      <c r="I122" s="33" t="str">
        <f>IF(Sheet1!B135="","",VALUE(Sheet1!B135))</f>
        <v/>
      </c>
      <c r="J122" s="33" t="str">
        <f>IF(Sheet1!M135="","",IF(VLOOKUP(Sheet1!M135,Sheet2!$A$2:$C$44,3,FALSE)&gt;=71,VLOOKUP(Sheet1!M135,Sheet2!$A$2:$C$44,2,FALSE)&amp;TEXT(Sheet1!O135,"00")&amp;TEXT(Sheet1!P135,"00"),VLOOKUP(Sheet1!M135,Sheet2!$A$2:$C$44,2,FALSE)&amp;TEXT(Sheet1!N135,"00")&amp;TEXT(Sheet1!O135,"00")&amp;IF(Sheet1!Q135="手",TEXT(Sheet1!P135,"0"),TEXT(Sheet1!P135,"00"))))</f>
        <v/>
      </c>
      <c r="K122" s="33" t="str">
        <f>IF(Sheet1!R135="","",IF(VLOOKUP(Sheet1!R135,Sheet2!$A$2:$C$44,3,FALSE)&gt;=71,VLOOKUP(Sheet1!R135,Sheet2!$A$2:$C$44,2,FALSE)&amp;TEXT(Sheet1!T135,"00")&amp;TEXT(Sheet1!U135,"00"),VLOOKUP(Sheet1!R135,Sheet2!$A$2:$C$44,2,FALSE)&amp;TEXT(Sheet1!S135,"00")&amp;TEXT(Sheet1!T135,"00")&amp;IF(Sheet1!V135="手",TEXT(Sheet1!U135,"0"),TEXT(Sheet1!U135,"00"))))</f>
        <v/>
      </c>
      <c r="L122" s="33" t="str">
        <f>IF(Sheet1!W135="","",IF(VLOOKUP(Sheet1!W135,Sheet2!$A$2:$C$44,3,FALSE)&gt;=71,VLOOKUP(Sheet1!W135,Sheet2!$A$2:$C$44,2,FALSE)&amp;TEXT(Sheet1!Y135,"00")&amp;TEXT(Sheet1!Z135,"00"),VLOOKUP(Sheet1!W135,Sheet2!$A$2:$C$44,2,FALSE)&amp;TEXT(Sheet1!X135,"00")&amp;TEXT(Sheet1!Y135,"00")&amp;IF(Sheet1!AA135="手",TEXT(Sheet1!Z135,"0"),TEXT(Sheet1!Z135,"00"))))</f>
        <v/>
      </c>
      <c r="M122" s="33" t="str">
        <f>IF(Sheet1!AD135="","","●")</f>
        <v/>
      </c>
      <c r="N122" s="33" t="str">
        <f>IF(Sheet1!AE135="","","▲")</f>
        <v/>
      </c>
      <c r="O122" s="33" t="str">
        <f>IF(Sheet1!AF135="","","★")</f>
        <v/>
      </c>
      <c r="P122" s="33" t="str">
        <f>IF(Sheet1!AG135="","","▼")</f>
        <v/>
      </c>
    </row>
    <row r="123" spans="1:16" x14ac:dyDescent="0.2">
      <c r="A123" s="33" t="str">
        <f t="shared" si="1"/>
        <v/>
      </c>
      <c r="B123" s="33" t="str">
        <f>ASC(IF(Sheet1!C136="","",IF(LEN(Sheet1!C136)+LEN(Sheet1!D136)=2,Sheet1!C136&amp;"      "&amp;Sheet1!D136&amp;"("&amp;Sheet1!I136&amp;")",IF(LEN(Sheet1!C136)+LEN(Sheet1!D136)=3,Sheet1!C136&amp;"    "&amp;Sheet1!D136&amp;"("&amp;Sheet1!I136&amp;")",IF(LEN(Sheet1!C136)+LEN(Sheet1!D136)=4,Sheet1!C136&amp;"  "&amp;Sheet1!D136&amp;"("&amp;Sheet1!I136&amp;")",IF(LEN(Sheet1!C136)+LEN(Sheet1!D136)&gt;=5,Sheet1!C136&amp;Sheet1!D136&amp;"("&amp;Sheet1!I136&amp;")",""))))))</f>
        <v/>
      </c>
      <c r="C123" s="33" t="str">
        <f>ASC(IF(Sheet1!E136="","",Sheet1!E136&amp;" "&amp;Sheet1!F136))</f>
        <v/>
      </c>
      <c r="D123" s="33" t="str">
        <f>ASC(IF(Sheet1!G136="","",UPPER(Sheet1!G136)&amp;" "&amp;PROPER(Sheet1!H136)&amp;"("&amp;Sheet1!I136&amp;")"))</f>
        <v/>
      </c>
      <c r="G123" s="33" t="str">
        <f>IF(Sheet1!L136="","",(Sheet1!L136))</f>
        <v/>
      </c>
    </row>
    <row r="124" spans="1:16" x14ac:dyDescent="0.2">
      <c r="A124" s="33" t="str">
        <f t="shared" si="1"/>
        <v/>
      </c>
      <c r="B124" s="33" t="str">
        <f>ASC(IF(Sheet1!C137="","",IF(LEN(Sheet1!C137)+LEN(Sheet1!D137)=2,Sheet1!C137&amp;"      "&amp;Sheet1!D137&amp;"("&amp;Sheet1!I137&amp;")",IF(LEN(Sheet1!C137)+LEN(Sheet1!D137)=3,Sheet1!C137&amp;"    "&amp;Sheet1!D137&amp;"("&amp;Sheet1!I137&amp;")",IF(LEN(Sheet1!C137)+LEN(Sheet1!D137)=4,Sheet1!C137&amp;"  "&amp;Sheet1!D137&amp;"("&amp;Sheet1!I137&amp;")",IF(LEN(Sheet1!C137)+LEN(Sheet1!D137)&gt;=5,Sheet1!C137&amp;Sheet1!D137&amp;"("&amp;Sheet1!I137&amp;")",""))))))</f>
        <v/>
      </c>
      <c r="C124" s="33" t="str">
        <f>ASC(IF(Sheet1!E137="","",Sheet1!E137&amp;" "&amp;Sheet1!F137))</f>
        <v/>
      </c>
      <c r="D124" s="33" t="str">
        <f>ASC(IF(Sheet1!G137="","",UPPER(Sheet1!G137)&amp;" "&amp;PROPER(Sheet1!H137)&amp;"("&amp;Sheet1!I137&amp;")"))</f>
        <v/>
      </c>
      <c r="G124" s="33" t="str">
        <f>IF(Sheet1!L137="","",(Sheet1!L137))</f>
        <v/>
      </c>
    </row>
    <row r="125" spans="1:16" x14ac:dyDescent="0.2">
      <c r="A125" s="33"/>
      <c r="B125" s="33"/>
      <c r="C125" s="33"/>
      <c r="D125" s="33"/>
    </row>
    <row r="126" spans="1:16" x14ac:dyDescent="0.2">
      <c r="A126" s="33"/>
      <c r="B126" s="33"/>
      <c r="C126" s="33"/>
      <c r="D126" s="33"/>
    </row>
    <row r="127" spans="1:16" x14ac:dyDescent="0.2">
      <c r="A127" s="33"/>
      <c r="B127" s="33"/>
      <c r="C127" s="33"/>
      <c r="D127" s="33"/>
    </row>
    <row r="128" spans="1:16" x14ac:dyDescent="0.2">
      <c r="A128" s="33"/>
      <c r="B128" s="33"/>
      <c r="C128" s="33"/>
      <c r="D128" s="33"/>
    </row>
    <row r="129" spans="1:4" x14ac:dyDescent="0.2">
      <c r="A129" s="33"/>
      <c r="B129" s="33"/>
      <c r="C129" s="33"/>
      <c r="D129" s="3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2021-05-14T23:51:44Z</cp:lastPrinted>
  <dcterms:created xsi:type="dcterms:W3CDTF">2004-02-07T22:02:52Z</dcterms:created>
  <dcterms:modified xsi:type="dcterms:W3CDTF">2026-05-27T12:04:27Z</dcterms:modified>
</cp:coreProperties>
</file>