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_2021\01_THINK_PAD_Data\02_兵庫陸上競技協会\04_兵庫リレー\兵庫ﾘﾚｰ2025\2024_申込File\"/>
    </mc:Choice>
  </mc:AlternateContent>
  <xr:revisionPtr revIDLastSave="0" documentId="8_{C0A1E112-F2AE-4847-BBD0-C9BA87C9BB97}" xr6:coauthVersionLast="47" xr6:coauthVersionMax="47" xr10:uidLastSave="{00000000-0000-0000-0000-000000000000}"/>
  <bookViews>
    <workbookView xWindow="-108" yWindow="-108" windowWidth="23256" windowHeight="12456" xr2:uid="{527CF2C6-AF79-4E96-BF50-3117878B97FB}"/>
  </bookViews>
  <sheets>
    <sheet name="入力説明" sheetId="3" r:id="rId1"/>
    <sheet name="入力シート" sheetId="1" r:id="rId2"/>
    <sheet name="個人申込書(印刷用)" sheetId="2" r:id="rId3"/>
  </sheets>
  <definedNames>
    <definedName name="data">入力シート!$A$7:$AX$26</definedName>
    <definedName name="_xlnm.Print_Area" localSheetId="2">'個人申込書(印刷用)'!$A$2:$L$30</definedName>
    <definedName name="_xlnm.Print_Area" localSheetId="1">入力シート!$A$1:$AP$26</definedName>
    <definedName name="_xlnm.Print_Titles" localSheetId="1">入力シート!$A:$G,入力シート!$1:$6</definedName>
  </definedNames>
  <calcPr calcId="191029" fullCalcOnLoad="1"/>
</workbook>
</file>

<file path=xl/calcChain.xml><?xml version="1.0" encoding="utf-8"?>
<calcChain xmlns="http://schemas.openxmlformats.org/spreadsheetml/2006/main">
  <c r="I26" i="2" l="1"/>
  <c r="I25" i="2"/>
  <c r="C26" i="2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AH3" i="1"/>
  <c r="C27" i="2"/>
  <c r="C25" i="2"/>
  <c r="C15" i="2"/>
  <c r="C16" i="2"/>
  <c r="I16" i="2"/>
  <c r="K16" i="2"/>
  <c r="E18" i="2"/>
  <c r="C18" i="2"/>
  <c r="C13" i="2"/>
  <c r="E13" i="2"/>
  <c r="C10" i="2"/>
  <c r="E10" i="2"/>
  <c r="A13" i="2"/>
  <c r="A10" i="2"/>
  <c r="D14" i="2"/>
  <c r="J13" i="2"/>
  <c r="C22" i="2"/>
  <c r="C20" i="2"/>
  <c r="I21" i="2"/>
  <c r="I20" i="2"/>
  <c r="I18" i="2"/>
  <c r="N7" i="2"/>
  <c r="J7" i="2"/>
  <c r="J10" i="2"/>
  <c r="C21" i="2"/>
  <c r="E17" i="2"/>
  <c r="C17" i="2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7" i="1"/>
  <c r="I23" i="2"/>
  <c r="I22" i="2"/>
  <c r="C23" i="2"/>
  <c r="H18" i="2"/>
  <c r="E19" i="2"/>
  <c r="C19" i="2"/>
  <c r="G7" i="2"/>
  <c r="K8" i="2"/>
  <c r="J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D3" authorId="0" shapeId="0" xr:uid="{1CB8193C-234B-433D-B2F6-7DF39DE10D19}">
      <text>
        <r>
          <rPr>
            <b/>
            <sz val="9"/>
            <color indexed="81"/>
            <rFont val="ＭＳ Ｐゴシック"/>
            <family val="3"/>
            <charset val="128"/>
          </rPr>
          <t>所属:</t>
        </r>
        <r>
          <rPr>
            <sz val="9"/>
            <color indexed="81"/>
            <rFont val="ＭＳ Ｐゴシック"/>
            <family val="3"/>
            <charset val="128"/>
          </rPr>
          <t xml:space="preserve">
陸連登録正式名称
高校は　○○高
大学は　○○大とする</t>
        </r>
      </text>
    </comment>
    <comment ref="I3" authorId="0" shapeId="0" xr:uid="{309E7CF6-9D79-4F98-B298-C2FFC73D3C05}">
      <text>
        <r>
          <rPr>
            <b/>
            <sz val="9"/>
            <color indexed="81"/>
            <rFont val="ＭＳ Ｐゴシック"/>
            <family val="3"/>
            <charset val="128"/>
          </rPr>
          <t>所属ﾌﾘｶﾞﾅ: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所属に入力した名称の
ﾌﾘｶﾞﾅ(半角カナ)</t>
        </r>
      </text>
    </comment>
    <comment ref="S3" authorId="0" shapeId="0" xr:uid="{C7C1B643-53EB-4230-BF19-79FF451C25D9}">
      <text>
        <r>
          <rPr>
            <b/>
            <sz val="9"/>
            <color indexed="81"/>
            <rFont val="ＭＳ Ｐゴシック"/>
            <family val="3"/>
            <charset val="128"/>
          </rPr>
          <t>郵便番号:</t>
        </r>
        <r>
          <rPr>
            <sz val="9"/>
            <color indexed="81"/>
            <rFont val="ＭＳ Ｐゴシック"/>
            <family val="3"/>
            <charset val="128"/>
          </rPr>
          <t xml:space="preserve">
***-****の形式
-(ﾊｲﾌﾝ)を入れる。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A20" authorId="0" shapeId="0" xr:uid="{4F6F79CC-A2CF-485D-8405-D3FE5EC7C713}">
      <text>
        <r>
          <rPr>
            <b/>
            <sz val="9"/>
            <color indexed="81"/>
            <rFont val="MS P ゴシック"/>
            <family val="3"/>
            <charset val="128"/>
          </rPr>
          <t>大塚保孝: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<sst xmlns="http://schemas.openxmlformats.org/spreadsheetml/2006/main" count="290" uniqueCount="216">
  <si>
    <t>氏</t>
    <rPh sb="0" eb="1">
      <t>シ</t>
    </rPh>
    <phoneticPr fontId="2"/>
  </si>
  <si>
    <t>名</t>
    <rPh sb="0" eb="1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</si>
  <si>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</si>
  <si>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</si>
  <si>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</si>
  <si>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西暦
年</t>
    <rPh sb="0" eb="2">
      <t>セイレキ</t>
    </rPh>
    <rPh sb="3" eb="4">
      <t>ネン</t>
    </rPh>
    <phoneticPr fontId="2"/>
  </si>
  <si>
    <t>申込種目</t>
    <rPh sb="0" eb="2">
      <t>モウシコミ</t>
    </rPh>
    <rPh sb="2" eb="4">
      <t>シュモク</t>
    </rPh>
    <phoneticPr fontId="2"/>
  </si>
  <si>
    <t>M1</t>
    <phoneticPr fontId="2"/>
  </si>
  <si>
    <t>M2</t>
    <phoneticPr fontId="2"/>
  </si>
  <si>
    <t>M3</t>
  </si>
  <si>
    <t>M4</t>
  </si>
  <si>
    <t>参加資格</t>
    <rPh sb="0" eb="2">
      <t>サンカ</t>
    </rPh>
    <rPh sb="2" eb="4">
      <t>シカク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</si>
  <si>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</si>
  <si>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</si>
  <si>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西暦</t>
    <rPh sb="0" eb="2">
      <t>セイレキ</t>
    </rPh>
    <phoneticPr fontId="2"/>
  </si>
  <si>
    <t>申込者</t>
    <rPh sb="0" eb="2">
      <t>モウシコミ</t>
    </rPh>
    <rPh sb="2" eb="3">
      <t>シャ</t>
    </rPh>
    <phoneticPr fontId="2"/>
  </si>
  <si>
    <t>都道府県陸協</t>
    <rPh sb="0" eb="4">
      <t>トドウフケン</t>
    </rPh>
    <rPh sb="4" eb="5">
      <t>リク</t>
    </rPh>
    <rPh sb="5" eb="6">
      <t>キョウ</t>
    </rPh>
    <phoneticPr fontId="2"/>
  </si>
  <si>
    <t>No</t>
    <phoneticPr fontId="2"/>
  </si>
  <si>
    <t>北海道</t>
  </si>
  <si>
    <t>大会名</t>
    <rPh sb="0" eb="2">
      <t>タイカイ</t>
    </rPh>
    <rPh sb="2" eb="3">
      <t>メイ</t>
    </rPh>
    <phoneticPr fontId="2"/>
  </si>
  <si>
    <t>年</t>
    <rPh sb="0" eb="1">
      <t>ネン</t>
    </rPh>
    <phoneticPr fontId="2"/>
  </si>
  <si>
    <t>種目</t>
    <rPh sb="0" eb="2">
      <t>シュモク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</si>
  <si>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</si>
  <si>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</si>
  <si>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</si>
  <si>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1/100</t>
    <phoneticPr fontId="2"/>
  </si>
  <si>
    <t>出場資格記録</t>
    <rPh sb="0" eb="2">
      <t>シュツジョウ</t>
    </rPh>
    <rPh sb="2" eb="4">
      <t>シカク</t>
    </rPh>
    <rPh sb="4" eb="6">
      <t>キロク</t>
    </rPh>
    <phoneticPr fontId="2"/>
  </si>
  <si>
    <t>自己最高記録</t>
    <rPh sb="0" eb="2">
      <t>ジコ</t>
    </rPh>
    <rPh sb="2" eb="4">
      <t>サイコウ</t>
    </rPh>
    <rPh sb="4" eb="6">
      <t>キロク</t>
    </rPh>
    <phoneticPr fontId="2"/>
  </si>
  <si>
    <t>電話番号
***-***-****</t>
    <rPh sb="0" eb="2">
      <t>デンワ</t>
    </rPh>
    <rPh sb="2" eb="4">
      <t>バンゴウ</t>
    </rPh>
    <phoneticPr fontId="2"/>
  </si>
  <si>
    <t>携帯電話
***-****-****</t>
    <rPh sb="0" eb="2">
      <t>ケイタイ</t>
    </rPh>
    <rPh sb="2" eb="4">
      <t>デンワ</t>
    </rPh>
    <phoneticPr fontId="2"/>
  </si>
  <si>
    <t>FAX番号
***-***-****</t>
    <rPh sb="3" eb="5">
      <t>バンゴウ</t>
    </rPh>
    <phoneticPr fontId="2"/>
  </si>
  <si>
    <t>住所
都道府県から入力</t>
    <rPh sb="0" eb="2">
      <t>ジュウショ</t>
    </rPh>
    <rPh sb="3" eb="7">
      <t>トドウフケン</t>
    </rPh>
    <rPh sb="9" eb="11">
      <t>ニュウリョク</t>
    </rPh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</si>
  <si>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</si>
  <si>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</si>
  <si>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</si>
  <si>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</si>
  <si>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</si>
  <si>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</si>
  <si>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</si>
  <si>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</si>
  <si>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</si>
  <si>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</si>
  <si>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</si>
  <si>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</si>
  <si>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</si>
  <si>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</si>
  <si>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</si>
  <si>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</si>
  <si>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</si>
  <si>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</si>
  <si>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</si>
  <si>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</si>
  <si>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</si>
  <si>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</si>
  <si>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</si>
  <si>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</si>
  <si>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</si>
  <si>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</si>
  <si>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</si>
  <si>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</si>
  <si>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</si>
  <si>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</si>
  <si>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</si>
  <si>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</si>
  <si>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</si>
  <si>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</si>
  <si>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</si>
  <si>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</si>
  <si>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</si>
  <si>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</si>
  <si>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</si>
  <si>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</si>
  <si>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</si>
  <si>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</si>
  <si>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</si>
  <si>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  <phoneticPr fontId="2"/>
  </si>
  <si>
    <t>京都</t>
    <phoneticPr fontId="2"/>
  </si>
  <si>
    <t>大阪</t>
    <phoneticPr fontId="2"/>
  </si>
  <si>
    <t>携帯電話</t>
    <rPh sb="0" eb="2">
      <t>ケイタイ</t>
    </rPh>
    <rPh sb="2" eb="4">
      <t>デンワ</t>
    </rPh>
    <phoneticPr fontId="2"/>
  </si>
  <si>
    <t>所属チームに関する情報および参加申込選手に関する情報　２０名まで入力可</t>
    <rPh sb="0" eb="2">
      <t>ショゾク</t>
    </rPh>
    <rPh sb="6" eb="7">
      <t>カン</t>
    </rPh>
    <rPh sb="9" eb="11">
      <t>ジョウホウ</t>
    </rPh>
    <rPh sb="14" eb="16">
      <t>サンカ</t>
    </rPh>
    <rPh sb="16" eb="18">
      <t>モウシコミ</t>
    </rPh>
    <rPh sb="18" eb="20">
      <t>センシュ</t>
    </rPh>
    <rPh sb="21" eb="22">
      <t>カン</t>
    </rPh>
    <rPh sb="24" eb="26">
      <t>ジョウホウ</t>
    </rPh>
    <rPh sb="29" eb="30">
      <t>メイ</t>
    </rPh>
    <rPh sb="32" eb="34">
      <t>ニュウリョク</t>
    </rPh>
    <rPh sb="34" eb="35">
      <t>カ</t>
    </rPh>
    <phoneticPr fontId="4"/>
  </si>
  <si>
    <t>申込先</t>
    <rPh sb="0" eb="2">
      <t>モウシコミ</t>
    </rPh>
    <rPh sb="2" eb="3">
      <t>サキ</t>
    </rPh>
    <phoneticPr fontId="4"/>
  </si>
  <si>
    <t>同封物</t>
    <rPh sb="0" eb="2">
      <t>ドウフウ</t>
    </rPh>
    <rPh sb="2" eb="3">
      <t>ブツ</t>
    </rPh>
    <phoneticPr fontId="4"/>
  </si>
  <si>
    <t>所属団体名・申込責任者名・問合わせ用電話番号</t>
    <rPh sb="0" eb="2">
      <t>ショゾク</t>
    </rPh>
    <rPh sb="2" eb="4">
      <t>ダンタイ</t>
    </rPh>
    <rPh sb="4" eb="5">
      <t>メイ</t>
    </rPh>
    <rPh sb="6" eb="8">
      <t>モウシコミ</t>
    </rPh>
    <rPh sb="8" eb="11">
      <t>セキニンシャ</t>
    </rPh>
    <rPh sb="11" eb="12">
      <t>メイ</t>
    </rPh>
    <rPh sb="13" eb="15">
      <t>トイア</t>
    </rPh>
    <rPh sb="17" eb="18">
      <t>ヨウ</t>
    </rPh>
    <rPh sb="18" eb="20">
      <t>デンワ</t>
    </rPh>
    <rPh sb="20" eb="22">
      <t>バンゴウ</t>
    </rPh>
    <phoneticPr fontId="4"/>
  </si>
  <si>
    <t>申込先アドレス</t>
    <rPh sb="0" eb="2">
      <t>モウシコミ</t>
    </rPh>
    <rPh sb="2" eb="3">
      <t>サキ</t>
    </rPh>
    <phoneticPr fontId="4"/>
  </si>
  <si>
    <t>添付ファイル</t>
    <rPh sb="0" eb="2">
      <t>テンプ</t>
    </rPh>
    <phoneticPr fontId="4"/>
  </si>
  <si>
    <t>申込選手 自宅連絡先</t>
    <rPh sb="0" eb="2">
      <t>モウシコミ</t>
    </rPh>
    <rPh sb="2" eb="4">
      <t>センシュ</t>
    </rPh>
    <rPh sb="5" eb="7">
      <t>ジタク</t>
    </rPh>
    <rPh sb="7" eb="10">
      <t>レンラクサキ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</si>
  <si>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</si>
  <si>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</si>
  <si>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</si>
  <si>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</si>
  <si>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</si>
  <si>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</si>
  <si>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</si>
  <si>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</si>
  <si>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</si>
  <si>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00</t>
    <phoneticPr fontId="2"/>
  </si>
  <si>
    <t>メール本文</t>
    <rPh sb="3" eb="5">
      <t>ホンブン</t>
    </rPh>
    <phoneticPr fontId="4"/>
  </si>
  <si>
    <t>②個人申込書(印刷用)シートで郵送用個人申込書を印刷</t>
    <rPh sb="1" eb="3">
      <t>コジン</t>
    </rPh>
    <rPh sb="3" eb="5">
      <t>モウシコミ</t>
    </rPh>
    <rPh sb="5" eb="6">
      <t>ショ</t>
    </rPh>
    <rPh sb="7" eb="10">
      <t>インサツヨウ</t>
    </rPh>
    <rPh sb="15" eb="17">
      <t>ユウソウ</t>
    </rPh>
    <rPh sb="17" eb="18">
      <t>ヨウ</t>
    </rPh>
    <rPh sb="18" eb="20">
      <t>コジン</t>
    </rPh>
    <rPh sb="20" eb="23">
      <t>モウシコミショ</t>
    </rPh>
    <rPh sb="24" eb="26">
      <t>インサツ</t>
    </rPh>
    <phoneticPr fontId="4"/>
  </si>
  <si>
    <t>①入力シートに必要事項をもれなく入力</t>
    <rPh sb="1" eb="3">
      <t>ニュウリョク</t>
    </rPh>
    <rPh sb="7" eb="9">
      <t>ヒツヨウ</t>
    </rPh>
    <rPh sb="9" eb="11">
      <t>ジコウ</t>
    </rPh>
    <rPh sb="16" eb="18">
      <t>ニュウリョク</t>
    </rPh>
    <phoneticPr fontId="4"/>
  </si>
  <si>
    <t>0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</si>
  <si>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</si>
  <si>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</si>
  <si>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</si>
  <si>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</si>
  <si>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</si>
  <si>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</si>
  <si>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</si>
  <si>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</si>
  <si>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</si>
  <si>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個人申込書欄外のNo欄に入力シートの選手Noを入力し、申込人数分を印刷</t>
    <rPh sb="0" eb="2">
      <t>コジン</t>
    </rPh>
    <rPh sb="2" eb="4">
      <t>モウシコミ</t>
    </rPh>
    <rPh sb="4" eb="5">
      <t>ショ</t>
    </rPh>
    <rPh sb="5" eb="7">
      <t>ランガイ</t>
    </rPh>
    <rPh sb="10" eb="11">
      <t>ラン</t>
    </rPh>
    <rPh sb="12" eb="14">
      <t>ニュウリョク</t>
    </rPh>
    <rPh sb="18" eb="20">
      <t>センシュ</t>
    </rPh>
    <rPh sb="23" eb="25">
      <t>ニュウリョク</t>
    </rPh>
    <rPh sb="27" eb="29">
      <t>モウシコミ</t>
    </rPh>
    <rPh sb="29" eb="32">
      <t>ニンズウブン</t>
    </rPh>
    <rPh sb="33" eb="35">
      <t>インサツ</t>
    </rPh>
    <phoneticPr fontId="4"/>
  </si>
  <si>
    <t>〒650-8571</t>
    <phoneticPr fontId="4"/>
  </si>
  <si>
    <t>兵庫リレーカーニバル係</t>
    <rPh sb="0" eb="2">
      <t>ヒョウゴ</t>
    </rPh>
    <rPh sb="10" eb="11">
      <t>カカリ</t>
    </rPh>
    <phoneticPr fontId="4"/>
  </si>
  <si>
    <t>電話078-362-7086</t>
    <rPh sb="0" eb="2">
      <t>デンワ</t>
    </rPh>
    <phoneticPr fontId="4"/>
  </si>
  <si>
    <t>出場希望種目</t>
    <rPh sb="0" eb="2">
      <t>シュツジョウ</t>
    </rPh>
    <rPh sb="2" eb="4">
      <t>キボウ</t>
    </rPh>
    <rPh sb="4" eb="6">
      <t>シュモク</t>
    </rPh>
    <phoneticPr fontId="2"/>
  </si>
  <si>
    <t>出場希望大会名</t>
    <rPh sb="0" eb="2">
      <t>シュツジョウ</t>
    </rPh>
    <rPh sb="2" eb="4">
      <t>キボウ</t>
    </rPh>
    <rPh sb="4" eb="7">
      <t>タイカイメイ</t>
    </rPh>
    <phoneticPr fontId="2"/>
  </si>
  <si>
    <t>秒
ｍ</t>
    <rPh sb="0" eb="1">
      <t>ビョウ</t>
    </rPh>
    <phoneticPr fontId="2"/>
  </si>
  <si>
    <t>1500m</t>
    <phoneticPr fontId="2"/>
  </si>
  <si>
    <t>3000mSC</t>
    <phoneticPr fontId="2"/>
  </si>
  <si>
    <t>参加資格記録</t>
    <rPh sb="0" eb="2">
      <t>サンカ</t>
    </rPh>
    <rPh sb="2" eb="4">
      <t>シカク</t>
    </rPh>
    <rPh sb="4" eb="6">
      <t>キロク</t>
    </rPh>
    <phoneticPr fontId="2"/>
  </si>
  <si>
    <t>大会名</t>
    <rPh sb="0" eb="3">
      <t>タイカイメイ</t>
    </rPh>
    <phoneticPr fontId="2"/>
  </si>
  <si>
    <t>大会期日</t>
    <rPh sb="0" eb="2">
      <t>タイカイ</t>
    </rPh>
    <rPh sb="2" eb="4">
      <t>キジツ</t>
    </rPh>
    <phoneticPr fontId="2"/>
  </si>
  <si>
    <t>氏名</t>
    <rPh sb="0" eb="1">
      <t>シ</t>
    </rPh>
    <rPh sb="1" eb="2">
      <t>メイ</t>
    </rPh>
    <phoneticPr fontId="2"/>
  </si>
  <si>
    <t>フリガナ</t>
    <phoneticPr fontId="2"/>
  </si>
  <si>
    <t>性別</t>
    <rPh sb="0" eb="2">
      <t>セイベツ</t>
    </rPh>
    <phoneticPr fontId="2"/>
  </si>
  <si>
    <t>TEL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</si>
  <si>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</si>
  <si>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</si>
  <si>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尚、取得した個人情報は大会の資格審査、プログラム編成及び作成、記録発表、その他競技運営及び陸上競技に必要な連絡等に利用します。</t>
    <rPh sb="2" eb="3">
      <t>ナオ</t>
    </rPh>
    <rPh sb="4" eb="6">
      <t>シュトク</t>
    </rPh>
    <rPh sb="8" eb="10">
      <t>コジン</t>
    </rPh>
    <rPh sb="10" eb="12">
      <t>ジョウホウ</t>
    </rPh>
    <rPh sb="13" eb="15">
      <t>タイカイ</t>
    </rPh>
    <rPh sb="16" eb="18">
      <t>シカク</t>
    </rPh>
    <rPh sb="18" eb="20">
      <t>シンサ</t>
    </rPh>
    <rPh sb="26" eb="28">
      <t>ヘンセイ</t>
    </rPh>
    <rPh sb="28" eb="29">
      <t>オヨ</t>
    </rPh>
    <rPh sb="30" eb="32">
      <t>サクセイ</t>
    </rPh>
    <rPh sb="33" eb="35">
      <t>キロク</t>
    </rPh>
    <rPh sb="35" eb="37">
      <t>ハッピョウ</t>
    </rPh>
    <rPh sb="40" eb="41">
      <t>タ</t>
    </rPh>
    <rPh sb="41" eb="43">
      <t>キョウギ</t>
    </rPh>
    <rPh sb="43" eb="45">
      <t>ウンエイ</t>
    </rPh>
    <rPh sb="45" eb="46">
      <t>オヨ</t>
    </rPh>
    <rPh sb="47" eb="49">
      <t>リクジョウ</t>
    </rPh>
    <rPh sb="49" eb="51">
      <t>キョウギ</t>
    </rPh>
    <rPh sb="52" eb="54">
      <t>ヒツヨウ</t>
    </rPh>
    <rPh sb="55" eb="57">
      <t>レンラク</t>
    </rPh>
    <rPh sb="57" eb="58">
      <t>トウ</t>
    </rPh>
    <rPh sb="59" eb="61">
      <t>リヨウ</t>
    </rPh>
    <phoneticPr fontId="2"/>
  </si>
  <si>
    <t>0</t>
    <phoneticPr fontId="2"/>
  </si>
  <si>
    <t>1/10
1/100
cm</t>
    <phoneticPr fontId="2"/>
  </si>
  <si>
    <r>
      <t>氏</t>
    </r>
    <r>
      <rPr>
        <b/>
        <sz val="10"/>
        <color indexed="8"/>
        <rFont val="ＭＳ ゴシック"/>
        <family val="3"/>
        <charset val="128"/>
      </rPr>
      <t>(ﾛｰﾏ字)</t>
    </r>
    <rPh sb="0" eb="1">
      <t>シ</t>
    </rPh>
    <rPh sb="5" eb="6">
      <t>ジ</t>
    </rPh>
    <phoneticPr fontId="2"/>
  </si>
  <si>
    <r>
      <t>名</t>
    </r>
    <r>
      <rPr>
        <b/>
        <sz val="10"/>
        <color indexed="8"/>
        <rFont val="ＭＳ ゴシック"/>
        <family val="3"/>
        <charset val="128"/>
      </rPr>
      <t>(ﾛｰﾏ字)</t>
    </r>
    <rPh sb="0" eb="1">
      <t>メイ</t>
    </rPh>
    <rPh sb="5" eb="6">
      <t>ジ</t>
    </rPh>
    <phoneticPr fontId="2"/>
  </si>
  <si>
    <r>
      <t>氏</t>
    </r>
    <r>
      <rPr>
        <b/>
        <sz val="10"/>
        <color indexed="8"/>
        <rFont val="ＭＳ ゴシック"/>
        <family val="3"/>
        <charset val="128"/>
      </rPr>
      <t>(ﾌﾘｶﾞﾅ)</t>
    </r>
    <rPh sb="0" eb="1">
      <t>シ</t>
    </rPh>
    <phoneticPr fontId="2"/>
  </si>
  <si>
    <r>
      <t>名</t>
    </r>
    <r>
      <rPr>
        <b/>
        <sz val="10"/>
        <color indexed="8"/>
        <rFont val="ＭＳ ゴシック"/>
        <family val="3"/>
        <charset val="128"/>
      </rPr>
      <t>(ﾌﾘｶﾞﾅ)</t>
    </r>
    <rPh sb="0" eb="1">
      <t>メイ</t>
    </rPh>
    <phoneticPr fontId="2"/>
  </si>
  <si>
    <t>〒
***-****</t>
    <phoneticPr fontId="2"/>
  </si>
  <si>
    <t>eﾒｰﾙｱﾄﾞﾚｽ
****@+++.++.++</t>
    <phoneticPr fontId="2"/>
  </si>
  <si>
    <t>所属都道
府県陸協</t>
    <rPh sb="0" eb="2">
      <t>ショゾク</t>
    </rPh>
    <rPh sb="2" eb="4">
      <t>トドウ</t>
    </rPh>
    <rPh sb="5" eb="7">
      <t>フケン</t>
    </rPh>
    <rPh sb="7" eb="8">
      <t>リク</t>
    </rPh>
    <rPh sb="8" eb="9">
      <t>キョウ</t>
    </rPh>
    <phoneticPr fontId="2"/>
  </si>
  <si>
    <t>4/1
現在</t>
    <rPh sb="4" eb="6">
      <t>ゲンザイ</t>
    </rPh>
    <phoneticPr fontId="2"/>
  </si>
  <si>
    <t>女子1500m</t>
    <rPh sb="0" eb="2">
      <t>ジョシ</t>
    </rPh>
    <phoneticPr fontId="2"/>
  </si>
  <si>
    <t>本人現住所</t>
    <rPh sb="0" eb="2">
      <t>ホンニン</t>
    </rPh>
    <rPh sb="2" eb="5">
      <t>ゲンジュウショ</t>
    </rPh>
    <phoneticPr fontId="2"/>
  </si>
  <si>
    <t>※ 主催者は、個人情報保護に関する法令を順守し、日本陸上競技連盟個人情報保護方針に基づき取扱います。</t>
    <rPh sb="2" eb="5">
      <t>シュサイシャ</t>
    </rPh>
    <rPh sb="7" eb="9">
      <t>コジン</t>
    </rPh>
    <rPh sb="9" eb="11">
      <t>ジョウホウ</t>
    </rPh>
    <rPh sb="11" eb="13">
      <t>ホゴ</t>
    </rPh>
    <rPh sb="14" eb="15">
      <t>カン</t>
    </rPh>
    <rPh sb="17" eb="19">
      <t>ホウレイ</t>
    </rPh>
    <rPh sb="20" eb="22">
      <t>ジュンシュ</t>
    </rPh>
    <rPh sb="24" eb="26">
      <t>ニホン</t>
    </rPh>
    <rPh sb="26" eb="28">
      <t>リクジョウ</t>
    </rPh>
    <rPh sb="28" eb="30">
      <t>キョウギ</t>
    </rPh>
    <rPh sb="30" eb="32">
      <t>レンメイ</t>
    </rPh>
    <rPh sb="32" eb="34">
      <t>コジン</t>
    </rPh>
    <rPh sb="34" eb="36">
      <t>ジョウホウ</t>
    </rPh>
    <rPh sb="36" eb="38">
      <t>ホゴ</t>
    </rPh>
    <rPh sb="38" eb="40">
      <t>ホウシン</t>
    </rPh>
    <rPh sb="41" eb="42">
      <t>モト</t>
    </rPh>
    <rPh sb="44" eb="46">
      <t>トリアツカ</t>
    </rPh>
    <phoneticPr fontId="2"/>
  </si>
  <si>
    <t>relay@kobe-np.co.jp</t>
    <phoneticPr fontId="4"/>
  </si>
  <si>
    <t>円盤投</t>
    <rPh sb="0" eb="3">
      <t>エンバンナ</t>
    </rPh>
    <phoneticPr fontId="2"/>
  </si>
  <si>
    <t>男子円盤投</t>
    <rPh sb="0" eb="2">
      <t>ダンシ</t>
    </rPh>
    <rPh sb="2" eb="5">
      <t>エンバンナ</t>
    </rPh>
    <phoneticPr fontId="2"/>
  </si>
  <si>
    <t>申込者カテゴリー（✔を記入）</t>
    <rPh sb="0" eb="1">
      <t>モウ</t>
    </rPh>
    <rPh sb="1" eb="2">
      <t>コ</t>
    </rPh>
    <rPh sb="2" eb="3">
      <t>シャ</t>
    </rPh>
    <rPh sb="11" eb="13">
      <t>キニュウ</t>
    </rPh>
    <phoneticPr fontId="2"/>
  </si>
  <si>
    <t>女子走幅跳</t>
    <rPh sb="0" eb="2">
      <t>ジョシ</t>
    </rPh>
    <rPh sb="2" eb="3">
      <t>ハシ</t>
    </rPh>
    <rPh sb="3" eb="5">
      <t>ハバト</t>
    </rPh>
    <phoneticPr fontId="2"/>
  </si>
  <si>
    <t>英字名の選手は
英字で入力</t>
    <rPh sb="0" eb="2">
      <t>エイジ</t>
    </rPh>
    <rPh sb="2" eb="3">
      <t>メイ</t>
    </rPh>
    <rPh sb="4" eb="6">
      <t>センシュ</t>
    </rPh>
    <rPh sb="8" eb="10">
      <t>エイジ</t>
    </rPh>
    <rPh sb="11" eb="13">
      <t>ニュウリョク</t>
    </rPh>
    <phoneticPr fontId="2"/>
  </si>
  <si>
    <t>神戸市中央区東川崎町1-5-7　神戸新聞社事業局内</t>
    <rPh sb="0" eb="3">
      <t>コウベシ</t>
    </rPh>
    <rPh sb="3" eb="6">
      <t>チュウオウク</t>
    </rPh>
    <rPh sb="6" eb="7">
      <t>ヒガシ</t>
    </rPh>
    <rPh sb="7" eb="10">
      <t>カワサキチョウ</t>
    </rPh>
    <rPh sb="16" eb="18">
      <t>コウベ</t>
    </rPh>
    <rPh sb="18" eb="21">
      <t>シンブンシャ</t>
    </rPh>
    <rPh sb="21" eb="23">
      <t>ジギョウ</t>
    </rPh>
    <rPh sb="23" eb="24">
      <t>キョク</t>
    </rPh>
    <rPh sb="24" eb="25">
      <t>ナイ</t>
    </rPh>
    <phoneticPr fontId="4"/>
  </si>
  <si>
    <t>郵便振替払込　口座番号 　00940ｰ2ｰ137252
加入者名　　　兵庫リレーカーニバル実行委員会</t>
    <rPh sb="28" eb="31">
      <t>カニュウシャ</t>
    </rPh>
    <rPh sb="31" eb="32">
      <t>メイ</t>
    </rPh>
    <rPh sb="35" eb="37">
      <t>ヒョウゴ</t>
    </rPh>
    <rPh sb="45" eb="47">
      <t>ジッコウ</t>
    </rPh>
    <rPh sb="47" eb="50">
      <t>イインカイ</t>
    </rPh>
    <phoneticPr fontId="4"/>
  </si>
  <si>
    <t>1種目につき　\4,000</t>
    <rPh sb="1" eb="2">
      <t>シュ</t>
    </rPh>
    <rPh sb="2" eb="3">
      <t>モク</t>
    </rPh>
    <phoneticPr fontId="4"/>
  </si>
  <si>
    <t>メール申込用ファイル入力および
郵送用個人申込書作成手順　説明①－⑤</t>
    <rPh sb="3" eb="5">
      <t>モウシコミ</t>
    </rPh>
    <rPh sb="5" eb="6">
      <t>ヨウ</t>
    </rPh>
    <rPh sb="10" eb="12">
      <t>ニュウリョク</t>
    </rPh>
    <rPh sb="16" eb="18">
      <t>ユウソウ</t>
    </rPh>
    <rPh sb="18" eb="19">
      <t>ヨウ</t>
    </rPh>
    <rPh sb="19" eb="21">
      <t>コジン</t>
    </rPh>
    <rPh sb="21" eb="23">
      <t>モウシコミ</t>
    </rPh>
    <rPh sb="23" eb="24">
      <t>ショ</t>
    </rPh>
    <rPh sb="24" eb="26">
      <t>サクセイ</t>
    </rPh>
    <rPh sb="26" eb="28">
      <t>テジュン</t>
    </rPh>
    <rPh sb="29" eb="31">
      <t>セツメイ</t>
    </rPh>
    <phoneticPr fontId="4"/>
  </si>
  <si>
    <t>指定期間より以前には電子メールは送付しないで下さい。</t>
    <rPh sb="0" eb="2">
      <t>シテイ</t>
    </rPh>
    <rPh sb="2" eb="4">
      <t>キカン</t>
    </rPh>
    <rPh sb="6" eb="8">
      <t>イゼン</t>
    </rPh>
    <rPh sb="10" eb="12">
      <t>デンシ</t>
    </rPh>
    <rPh sb="16" eb="18">
      <t>ソウフ</t>
    </rPh>
    <rPh sb="22" eb="23">
      <t>クダ</t>
    </rPh>
    <phoneticPr fontId="4"/>
  </si>
  <si>
    <t>女子棒高跳</t>
    <rPh sb="0" eb="2">
      <t>ジョシ</t>
    </rPh>
    <rPh sb="2" eb="3">
      <t>ボウ</t>
    </rPh>
    <phoneticPr fontId="2"/>
  </si>
  <si>
    <t>棒高跳</t>
    <rPh sb="0" eb="1">
      <t>ボウ</t>
    </rPh>
    <rPh sb="1" eb="3">
      <t>タカト</t>
    </rPh>
    <phoneticPr fontId="2"/>
  </si>
  <si>
    <t>添付ファイル忘れ等がありますので、メール本文に連絡先を明記して下さい。</t>
    <rPh sb="0" eb="2">
      <t>テンプ</t>
    </rPh>
    <rPh sb="6" eb="7">
      <t>ワス</t>
    </rPh>
    <rPh sb="8" eb="9">
      <t>トウ</t>
    </rPh>
    <rPh sb="20" eb="22">
      <t>ホンブン</t>
    </rPh>
    <rPh sb="23" eb="26">
      <t>レンラクサキ</t>
    </rPh>
    <rPh sb="27" eb="29">
      <t>メイキ</t>
    </rPh>
    <rPh sb="31" eb="32">
      <t>クダ</t>
    </rPh>
    <phoneticPr fontId="4"/>
  </si>
  <si>
    <t>メール件名</t>
    <rPh sb="3" eb="5">
      <t>ケンメイ</t>
    </rPh>
    <phoneticPr fontId="4"/>
  </si>
  <si>
    <t>兵庫リレーGP〇〇〇　(〇〇〇は所属団体名)</t>
    <rPh sb="0" eb="1">
      <t>ヒョウゴ</t>
    </rPh>
    <rPh sb="16" eb="21">
      <t>ショゾクダンタイメイ</t>
    </rPh>
    <phoneticPr fontId="4"/>
  </si>
  <si>
    <t>⑤大会参加料(1種目\4,000)合計金額を大会要項記載の郵便振替口座に振り込む</t>
    <rPh sb="1" eb="3">
      <t>タイカイ</t>
    </rPh>
    <rPh sb="3" eb="5">
      <t>サンカ</t>
    </rPh>
    <rPh sb="5" eb="6">
      <t>リョウ</t>
    </rPh>
    <rPh sb="8" eb="10">
      <t>シュモク</t>
    </rPh>
    <rPh sb="17" eb="19">
      <t>ゴウケイ</t>
    </rPh>
    <rPh sb="19" eb="21">
      <t>キンガク</t>
    </rPh>
    <rPh sb="22" eb="24">
      <t>タイカイ</t>
    </rPh>
    <rPh sb="24" eb="26">
      <t>ヨウコウ</t>
    </rPh>
    <rPh sb="26" eb="28">
      <t>キサイ</t>
    </rPh>
    <rPh sb="29" eb="31">
      <t>ユウビン</t>
    </rPh>
    <rPh sb="31" eb="33">
      <t>フリカエ</t>
    </rPh>
    <rPh sb="33" eb="35">
      <t>コウザ</t>
    </rPh>
    <rPh sb="36" eb="37">
      <t>フ</t>
    </rPh>
    <rPh sb="38" eb="39">
      <t>コ</t>
    </rPh>
    <phoneticPr fontId="4"/>
  </si>
  <si>
    <t>添付ファイル名は所属団体名に変更</t>
    <rPh sb="0" eb="2">
      <t>テンプ</t>
    </rPh>
    <rPh sb="6" eb="7">
      <t>メイ</t>
    </rPh>
    <rPh sb="8" eb="10">
      <t>ショゾク</t>
    </rPh>
    <rPh sb="10" eb="12">
      <t>ダンタイ</t>
    </rPh>
    <rPh sb="12" eb="13">
      <t>メイ</t>
    </rPh>
    <rPh sb="14" eb="16">
      <t>ヘンコウ</t>
    </rPh>
    <phoneticPr fontId="4"/>
  </si>
  <si>
    <t>男子砲丸投</t>
    <rPh sb="0" eb="2">
      <t>ダンシ</t>
    </rPh>
    <rPh sb="2" eb="5">
      <t>ホウガンナゲ</t>
    </rPh>
    <phoneticPr fontId="2"/>
  </si>
  <si>
    <t>参加標準記録突破者</t>
    <rPh sb="0" eb="2">
      <t>サンカ</t>
    </rPh>
    <rPh sb="2" eb="4">
      <t>ヒョウジュン</t>
    </rPh>
    <rPh sb="4" eb="6">
      <t>キロク</t>
    </rPh>
    <rPh sb="6" eb="8">
      <t>トッパ</t>
    </rPh>
    <rPh sb="8" eb="9">
      <t>シャ</t>
    </rPh>
    <phoneticPr fontId="2"/>
  </si>
  <si>
    <t>日本陸連推薦競技者</t>
    <rPh sb="0" eb="2">
      <t>ニホン</t>
    </rPh>
    <rPh sb="4" eb="6">
      <t>スイセン</t>
    </rPh>
    <rPh sb="6" eb="9">
      <t>キョウギシャ</t>
    </rPh>
    <phoneticPr fontId="2"/>
  </si>
  <si>
    <t>兵庫陸協推薦競技者</t>
    <rPh sb="0" eb="2">
      <t>ヒョウゴ</t>
    </rPh>
    <rPh sb="2" eb="3">
      <t>リク</t>
    </rPh>
    <rPh sb="3" eb="4">
      <t>キョウ</t>
    </rPh>
    <rPh sb="4" eb="6">
      <t>スイセン</t>
    </rPh>
    <rPh sb="6" eb="9">
      <t>キョウギシャ</t>
    </rPh>
    <phoneticPr fontId="2"/>
  </si>
  <si>
    <t>登録団体名※個人登録者は所属陸協名
(日本陸連登録 略称団体名)</t>
    <rPh sb="0" eb="2">
      <t>トウロク</t>
    </rPh>
    <rPh sb="2" eb="4">
      <t>ダンタイ</t>
    </rPh>
    <rPh sb="4" eb="5">
      <t>メイ</t>
    </rPh>
    <rPh sb="6" eb="8">
      <t>コジン</t>
    </rPh>
    <rPh sb="8" eb="11">
      <t>トウロクシャ</t>
    </rPh>
    <rPh sb="12" eb="14">
      <t>ショゾク</t>
    </rPh>
    <rPh sb="14" eb="16">
      <t>リクキョウ</t>
    </rPh>
    <rPh sb="16" eb="17">
      <t>メイ</t>
    </rPh>
    <rPh sb="19" eb="21">
      <t>ニホン</t>
    </rPh>
    <rPh sb="21" eb="23">
      <t>リクレン</t>
    </rPh>
    <rPh sb="23" eb="25">
      <t>トウロク</t>
    </rPh>
    <rPh sb="26" eb="28">
      <t>リャクショウ</t>
    </rPh>
    <rPh sb="28" eb="30">
      <t>ダンタイ</t>
    </rPh>
    <rPh sb="30" eb="31">
      <t>メイ</t>
    </rPh>
    <phoneticPr fontId="2"/>
  </si>
  <si>
    <t>所属先〒
***-****</t>
    <rPh sb="0" eb="2">
      <t>ショゾク</t>
    </rPh>
    <rPh sb="2" eb="3">
      <t>サキ</t>
    </rPh>
    <phoneticPr fontId="2"/>
  </si>
  <si>
    <t>所属先住所
都道府県から入力</t>
    <rPh sb="0" eb="2">
      <t>ショゾク</t>
    </rPh>
    <rPh sb="2" eb="3">
      <t>サキ</t>
    </rPh>
    <rPh sb="3" eb="5">
      <t>ジュウショ</t>
    </rPh>
    <rPh sb="6" eb="10">
      <t>トドウフケン</t>
    </rPh>
    <rPh sb="12" eb="14">
      <t>ニュウリョク</t>
    </rPh>
    <phoneticPr fontId="2"/>
  </si>
  <si>
    <t>登録団体名
（フリガナ）</t>
    <rPh sb="0" eb="2">
      <t>トウロク</t>
    </rPh>
    <rPh sb="2" eb="4">
      <t>ダンタイ</t>
    </rPh>
    <rPh sb="4" eb="5">
      <t>メイ</t>
    </rPh>
    <phoneticPr fontId="2"/>
  </si>
  <si>
    <t>所属先
電話番号</t>
    <rPh sb="0" eb="3">
      <t>ショゾクサキ</t>
    </rPh>
    <rPh sb="4" eb="6">
      <t>デンワ</t>
    </rPh>
    <rPh sb="6" eb="8">
      <t>バンゴウ</t>
    </rPh>
    <phoneticPr fontId="2"/>
  </si>
  <si>
    <t>申込者
緊急連絡先
（携帯電話）</t>
    <rPh sb="0" eb="1">
      <t>モウ</t>
    </rPh>
    <rPh sb="1" eb="2">
      <t>コ</t>
    </rPh>
    <rPh sb="2" eb="3">
      <t>シャ</t>
    </rPh>
    <rPh sb="4" eb="6">
      <t>キンキュウ</t>
    </rPh>
    <rPh sb="6" eb="9">
      <t>レンラクサキ</t>
    </rPh>
    <rPh sb="11" eb="13">
      <t>ケイタイ</t>
    </rPh>
    <rPh sb="13" eb="15">
      <t>デンワ</t>
    </rPh>
    <phoneticPr fontId="2"/>
  </si>
  <si>
    <t>砲丸投</t>
    <rPh sb="0" eb="2">
      <t>ホウガン</t>
    </rPh>
    <rPh sb="2" eb="3">
      <t>トウ</t>
    </rPh>
    <phoneticPr fontId="2"/>
  </si>
  <si>
    <t>走幅跳</t>
    <rPh sb="0" eb="1">
      <t>ハシ</t>
    </rPh>
    <rPh sb="1" eb="2">
      <t>ハバ</t>
    </rPh>
    <phoneticPr fontId="2"/>
  </si>
  <si>
    <t>男子800m</t>
    <rPh sb="0" eb="2">
      <t>ダンシ</t>
    </rPh>
    <phoneticPr fontId="2"/>
  </si>
  <si>
    <t>男子3000mSC</t>
    <rPh sb="0" eb="2">
      <t>ダンシ</t>
    </rPh>
    <phoneticPr fontId="2"/>
  </si>
  <si>
    <t>男子走幅跳</t>
    <rPh sb="0" eb="2">
      <t>ダンシ</t>
    </rPh>
    <rPh sb="2" eb="3">
      <t>ハシ</t>
    </rPh>
    <rPh sb="3" eb="5">
      <t>ハバト</t>
    </rPh>
    <phoneticPr fontId="2"/>
  </si>
  <si>
    <t>女子円盤投</t>
    <rPh sb="0" eb="2">
      <t>ジョシ</t>
    </rPh>
    <rPh sb="2" eb="4">
      <t>エンバン</t>
    </rPh>
    <rPh sb="4" eb="5">
      <t>トウ</t>
    </rPh>
    <phoneticPr fontId="2"/>
  </si>
  <si>
    <t>800m</t>
  </si>
  <si>
    <t>800m</t>
    <phoneticPr fontId="2"/>
  </si>
  <si>
    <t>1500m</t>
  </si>
  <si>
    <t>5000m</t>
  </si>
  <si>
    <t>10000m</t>
  </si>
  <si>
    <t>3000mSC</t>
  </si>
  <si>
    <t xml:space="preserve">○申込書(A4サイズの用紙・1種目・1枚作成)は下記の形式を変えずに、直接出場を希望する各大会事務局へご郵送ください。
○進学、就職により所属クラブが変わる場合は4月1日よりの予定クラブ名とし、確定後大会事務局に通知する。
○兵庫リレーカーニバルの出場申し込みは兵庫陸協のホームページ(http://www.haaa.jp)から申し込み要項に従い、申し込むこと。
</t>
    <rPh sb="1" eb="3">
      <t>モウシコミ</t>
    </rPh>
    <rPh sb="3" eb="4">
      <t>ショ</t>
    </rPh>
    <rPh sb="11" eb="13">
      <t>ヨウシ</t>
    </rPh>
    <rPh sb="15" eb="17">
      <t>シュモク</t>
    </rPh>
    <rPh sb="19" eb="20">
      <t>マイ</t>
    </rPh>
    <rPh sb="20" eb="22">
      <t>サクセイ</t>
    </rPh>
    <rPh sb="24" eb="26">
      <t>カキ</t>
    </rPh>
    <rPh sb="27" eb="29">
      <t>ケイシキ</t>
    </rPh>
    <rPh sb="30" eb="31">
      <t>カ</t>
    </rPh>
    <rPh sb="35" eb="37">
      <t>チョクセツ</t>
    </rPh>
    <rPh sb="37" eb="39">
      <t>シュツジョウ</t>
    </rPh>
    <rPh sb="40" eb="42">
      <t>キボウ</t>
    </rPh>
    <rPh sb="44" eb="47">
      <t>カクタイカイ</t>
    </rPh>
    <rPh sb="47" eb="50">
      <t>ジムキョク</t>
    </rPh>
    <rPh sb="52" eb="54">
      <t>ユウソウ</t>
    </rPh>
    <rPh sb="62" eb="64">
      <t>シンガク</t>
    </rPh>
    <rPh sb="65" eb="67">
      <t>シュウショク</t>
    </rPh>
    <rPh sb="70" eb="72">
      <t>ショゾク</t>
    </rPh>
    <rPh sb="76" eb="77">
      <t>カ</t>
    </rPh>
    <rPh sb="79" eb="81">
      <t>バアイ</t>
    </rPh>
    <rPh sb="83" eb="84">
      <t>ガツ</t>
    </rPh>
    <rPh sb="85" eb="86">
      <t>ニチ</t>
    </rPh>
    <rPh sb="89" eb="91">
      <t>ヨテイ</t>
    </rPh>
    <rPh sb="94" eb="95">
      <t>メイ</t>
    </rPh>
    <rPh sb="98" eb="101">
      <t>カクテイゴ</t>
    </rPh>
    <rPh sb="101" eb="103">
      <t>タイカイ</t>
    </rPh>
    <rPh sb="103" eb="106">
      <t>ジムキョク</t>
    </rPh>
    <rPh sb="107" eb="109">
      <t>ツウチ</t>
    </rPh>
    <rPh sb="115" eb="117">
      <t>ヒョウゴ</t>
    </rPh>
    <rPh sb="126" eb="128">
      <t>シュツジョウ</t>
    </rPh>
    <phoneticPr fontId="2"/>
  </si>
  <si>
    <t>国籍</t>
    <rPh sb="0" eb="2">
      <t>コクセキ</t>
    </rPh>
    <phoneticPr fontId="2"/>
  </si>
  <si>
    <t>所属陸協</t>
    <rPh sb="0" eb="2">
      <t>ショゾク</t>
    </rPh>
    <rPh sb="2" eb="4">
      <t>リクキョウ</t>
    </rPh>
    <phoneticPr fontId="2"/>
  </si>
  <si>
    <t>英表記氏名</t>
    <rPh sb="0" eb="3">
      <t>エイヒョウキ</t>
    </rPh>
    <rPh sb="3" eb="5">
      <t>シメイ</t>
    </rPh>
    <phoneticPr fontId="2"/>
  </si>
  <si>
    <t>所属先住所</t>
    <rPh sb="0" eb="2">
      <t>ショゾク</t>
    </rPh>
    <rPh sb="2" eb="3">
      <t>サキ</t>
    </rPh>
    <rPh sb="3" eb="5">
      <t>ジュウショ</t>
    </rPh>
    <phoneticPr fontId="2"/>
  </si>
  <si>
    <r>
      <t xml:space="preserve">登録クラブ名
</t>
    </r>
    <r>
      <rPr>
        <sz val="9"/>
        <color indexed="8"/>
        <rFont val="ＭＳ Ｐゴシック"/>
        <family val="3"/>
        <charset val="128"/>
      </rPr>
      <t>※個人登録者
は所属陸協名</t>
    </r>
    <phoneticPr fontId="2"/>
  </si>
  <si>
    <t>クラブ名フリガナ</t>
    <rPh sb="3" eb="4">
      <t>メイ</t>
    </rPh>
    <phoneticPr fontId="2"/>
  </si>
  <si>
    <t>リスト▼から選択</t>
    <rPh sb="6" eb="8">
      <t>センタク</t>
    </rPh>
    <phoneticPr fontId="2"/>
  </si>
  <si>
    <t>自己最高記録(PB)</t>
    <rPh sb="0" eb="2">
      <t>ジコ</t>
    </rPh>
    <rPh sb="2" eb="4">
      <t>サイコウ</t>
    </rPh>
    <rPh sb="4" eb="6">
      <t>キロク</t>
    </rPh>
    <phoneticPr fontId="2"/>
  </si>
  <si>
    <t>参加料振込名義</t>
    <rPh sb="0" eb="3">
      <t>サンカリョウ</t>
    </rPh>
    <rPh sb="3" eb="4">
      <t>フ</t>
    </rPh>
    <rPh sb="4" eb="5">
      <t>コ</t>
    </rPh>
    <rPh sb="5" eb="7">
      <t>メイギ</t>
    </rPh>
    <phoneticPr fontId="2"/>
  </si>
  <si>
    <t>■参加料振込内容</t>
  </si>
  <si>
    <t>振込名義</t>
    <rPh sb="0" eb="2">
      <t>フリコミ</t>
    </rPh>
    <rPh sb="2" eb="4">
      <t>メイギ</t>
    </rPh>
    <phoneticPr fontId="2"/>
  </si>
  <si>
    <t>郵便局名</t>
    <rPh sb="0" eb="4">
      <t>ユウビンキョクメイ</t>
    </rPh>
    <phoneticPr fontId="2"/>
  </si>
  <si>
    <t>（都道府県）</t>
    <rPh sb="1" eb="5">
      <t>トドウフケン</t>
    </rPh>
    <phoneticPr fontId="2"/>
  </si>
  <si>
    <t>振込先郵便局名</t>
    <rPh sb="0" eb="2">
      <t>フリコミ</t>
    </rPh>
    <rPh sb="2" eb="3">
      <t>サキ</t>
    </rPh>
    <rPh sb="3" eb="7">
      <t>ユウビンキョクメイ</t>
    </rPh>
    <phoneticPr fontId="2"/>
  </si>
  <si>
    <t>郵便局所在都道府県</t>
    <rPh sb="0" eb="3">
      <t>ユウビンキョク</t>
    </rPh>
    <rPh sb="3" eb="5">
      <t>ショザイ</t>
    </rPh>
    <rPh sb="5" eb="9">
      <t>トドウフケン</t>
    </rPh>
    <phoneticPr fontId="2"/>
  </si>
  <si>
    <t>振込金額</t>
    <rPh sb="0" eb="2">
      <t>フリコミ</t>
    </rPh>
    <rPh sb="2" eb="4">
      <t>キンガク</t>
    </rPh>
    <phoneticPr fontId="2"/>
  </si>
  <si>
    <t>振込期日</t>
    <rPh sb="0" eb="2">
      <t>フリコミ</t>
    </rPh>
    <rPh sb="2" eb="4">
      <t>キジツ</t>
    </rPh>
    <phoneticPr fontId="2"/>
  </si>
  <si>
    <t>振込金額（合計）</t>
    <rPh sb="0" eb="4">
      <t>フリコミキンガク</t>
    </rPh>
    <rPh sb="5" eb="7">
      <t>ゴウケイ</t>
    </rPh>
    <phoneticPr fontId="2"/>
  </si>
  <si>
    <t>振込日　3月</t>
    <rPh sb="0" eb="3">
      <t>フリコミビ</t>
    </rPh>
    <rPh sb="5" eb="6">
      <t>ガツ</t>
    </rPh>
    <phoneticPr fontId="2"/>
  </si>
  <si>
    <r>
      <rPr>
        <sz val="14"/>
        <rFont val="ＭＳ Ｐゴシック"/>
        <family val="3"/>
        <charset val="128"/>
      </rPr>
      <t xml:space="preserve">                                                  </t>
    </r>
    <r>
      <rPr>
        <sz val="16"/>
        <rFont val="ＭＳ Ｐゴシック"/>
        <family val="3"/>
        <charset val="128"/>
      </rPr>
      <t>神戸大会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第73回兵庫リレーカーニバル</t>
    </r>
    <rPh sb="50" eb="54">
      <t>コウベタイカイ</t>
    </rPh>
    <rPh sb="55" eb="56">
      <t>ダイ</t>
    </rPh>
    <rPh sb="58" eb="59">
      <t>カイ</t>
    </rPh>
    <rPh sb="59" eb="61">
      <t>ヒョウゴ</t>
    </rPh>
    <phoneticPr fontId="2"/>
  </si>
  <si>
    <t>兼　第79回国民スポーツ大会第2次兵庫県選手選考競技会</t>
    <rPh sb="0" eb="1">
      <t>ケン</t>
    </rPh>
    <rPh sb="2" eb="3">
      <t>ダイ</t>
    </rPh>
    <rPh sb="5" eb="6">
      <t>カイ</t>
    </rPh>
    <rPh sb="6" eb="8">
      <t>コクミン</t>
    </rPh>
    <rPh sb="12" eb="14">
      <t>タイカイ</t>
    </rPh>
    <rPh sb="14" eb="15">
      <t>ダイ</t>
    </rPh>
    <rPh sb="16" eb="17">
      <t>ジ</t>
    </rPh>
    <rPh sb="17" eb="20">
      <t>ヒョウゴケン</t>
    </rPh>
    <rPh sb="20" eb="24">
      <t>センシュセンコウ</t>
    </rPh>
    <rPh sb="24" eb="27">
      <t>キョウギカイ</t>
    </rPh>
    <phoneticPr fontId="4"/>
  </si>
  <si>
    <r>
      <t>③個人申込書を郵送　</t>
    </r>
    <r>
      <rPr>
        <sz val="18"/>
        <color indexed="10"/>
        <rFont val="ＭＳ Ｐゴシック"/>
        <family val="3"/>
        <charset val="128"/>
      </rPr>
      <t>2025年3月7日～21日(金)17:00必着</t>
    </r>
    <rPh sb="1" eb="3">
      <t>コジン</t>
    </rPh>
    <rPh sb="3" eb="5">
      <t>モウシコミ</t>
    </rPh>
    <rPh sb="5" eb="6">
      <t>ショ</t>
    </rPh>
    <rPh sb="7" eb="9">
      <t>ユウソウ</t>
    </rPh>
    <rPh sb="14" eb="15">
      <t>ネン</t>
    </rPh>
    <rPh sb="16" eb="17">
      <t>ガツ</t>
    </rPh>
    <rPh sb="18" eb="19">
      <t>ニチ</t>
    </rPh>
    <rPh sb="22" eb="23">
      <t>ニチ</t>
    </rPh>
    <rPh sb="24" eb="25">
      <t>キン</t>
    </rPh>
    <rPh sb="31" eb="33">
      <t>ヒッチャク</t>
    </rPh>
    <phoneticPr fontId="4"/>
  </si>
  <si>
    <r>
      <t>④このファイルを電子メールの添付ファイルで送付　</t>
    </r>
    <r>
      <rPr>
        <sz val="18"/>
        <color indexed="10"/>
        <rFont val="ＭＳ Ｐゴシック"/>
        <family val="3"/>
        <charset val="128"/>
      </rPr>
      <t>2025年3月7日(金)～3月21日(金)17:00必着</t>
    </r>
    <rPh sb="8" eb="10">
      <t>デンシ</t>
    </rPh>
    <rPh sb="14" eb="16">
      <t>テンプ</t>
    </rPh>
    <rPh sb="21" eb="23">
      <t>ソウフ</t>
    </rPh>
    <rPh sb="28" eb="29">
      <t>ネン</t>
    </rPh>
    <rPh sb="30" eb="31">
      <t>ガツ</t>
    </rPh>
    <rPh sb="32" eb="33">
      <t>ニチ</t>
    </rPh>
    <rPh sb="34" eb="35">
      <t>キン</t>
    </rPh>
    <rPh sb="38" eb="39">
      <t>ガツ</t>
    </rPh>
    <rPh sb="41" eb="42">
      <t>ニチ</t>
    </rPh>
    <rPh sb="43" eb="44">
      <t>キン</t>
    </rPh>
    <rPh sb="50" eb="52">
      <t>ヒッチャク</t>
    </rPh>
    <phoneticPr fontId="4"/>
  </si>
  <si>
    <t>兼　第79回国民スポーツ大会第2次兵庫県選手選考競技会　　</t>
    <rPh sb="0" eb="1">
      <t>ケン</t>
    </rPh>
    <rPh sb="2" eb="3">
      <t>ダイ</t>
    </rPh>
    <rPh sb="5" eb="6">
      <t>カイ</t>
    </rPh>
    <rPh sb="6" eb="8">
      <t>コクミン</t>
    </rPh>
    <rPh sb="12" eb="14">
      <t>タイカイ</t>
    </rPh>
    <rPh sb="14" eb="15">
      <t>ダイ</t>
    </rPh>
    <rPh sb="16" eb="17">
      <t>ジ</t>
    </rPh>
    <rPh sb="17" eb="20">
      <t>ヒョウゴケン</t>
    </rPh>
    <rPh sb="20" eb="22">
      <t>センシュ</t>
    </rPh>
    <phoneticPr fontId="2"/>
  </si>
  <si>
    <t xml:space="preserve">
第73回兵庫リレーカーニバル</t>
    <phoneticPr fontId="2"/>
  </si>
  <si>
    <t>男子走高跳</t>
    <rPh sb="0" eb="2">
      <t>ダンシ</t>
    </rPh>
    <rPh sb="2" eb="3">
      <t>ハシ</t>
    </rPh>
    <rPh sb="3" eb="5">
      <t>タカト</t>
    </rPh>
    <phoneticPr fontId="2"/>
  </si>
  <si>
    <t>男子やり投</t>
    <rPh sb="0" eb="2">
      <t>ダンシ</t>
    </rPh>
    <rPh sb="4" eb="5">
      <t>ナ</t>
    </rPh>
    <phoneticPr fontId="2"/>
  </si>
  <si>
    <t>女子800m</t>
    <rPh sb="0" eb="2">
      <t>ジョシ</t>
    </rPh>
    <phoneticPr fontId="2"/>
  </si>
  <si>
    <t>走高跳</t>
    <rPh sb="0" eb="1">
      <t>ハシ</t>
    </rPh>
    <rPh sb="1" eb="3">
      <t>タカト</t>
    </rPh>
    <phoneticPr fontId="2"/>
  </si>
  <si>
    <t>やり投</t>
    <rPh sb="2" eb="3">
      <t>トウ</t>
    </rPh>
    <phoneticPr fontId="2"/>
  </si>
  <si>
    <t>※2025年1月1日以降の記録については、記録を証明する資料(主催者・陸協が発行するリザルト等)を必ず添付すること。</t>
    <rPh sb="5" eb="6">
      <t>ネン</t>
    </rPh>
    <rPh sb="7" eb="8">
      <t>ガツ</t>
    </rPh>
    <rPh sb="9" eb="10">
      <t>ニチ</t>
    </rPh>
    <rPh sb="10" eb="12">
      <t>イコウ</t>
    </rPh>
    <rPh sb="13" eb="15">
      <t>キロク</t>
    </rPh>
    <rPh sb="21" eb="23">
      <t>キロク</t>
    </rPh>
    <rPh sb="24" eb="26">
      <t>ショウメイ</t>
    </rPh>
    <rPh sb="28" eb="30">
      <t>シリョウ</t>
    </rPh>
    <rPh sb="31" eb="34">
      <t>シュサイシャ</t>
    </rPh>
    <rPh sb="35" eb="36">
      <t>リク</t>
    </rPh>
    <rPh sb="36" eb="37">
      <t>キョウ</t>
    </rPh>
    <rPh sb="38" eb="40">
      <t>ハッコウ</t>
    </rPh>
    <rPh sb="46" eb="47">
      <t>トウ</t>
    </rPh>
    <rPh sb="49" eb="50">
      <t>カナラ</t>
    </rPh>
    <rPh sb="51" eb="53">
      <t>テンプ</t>
    </rPh>
    <phoneticPr fontId="2"/>
  </si>
  <si>
    <t xml:space="preserve">　　　　　　　　　　　　　　　　　　　　　　　　　　　出場申込書　　　　　　　　　  </t>
    <rPh sb="27" eb="29">
      <t>シュツジョウ</t>
    </rPh>
    <rPh sb="29" eb="32">
      <t>モウシコミショ</t>
    </rPh>
    <phoneticPr fontId="2"/>
  </si>
  <si>
    <t>第73回兵庫リレーカーニバル</t>
    <rPh sb="0" eb="1">
      <t>ダイ</t>
    </rPh>
    <rPh sb="3" eb="4">
      <t>カイ</t>
    </rPh>
    <rPh sb="4" eb="6">
      <t>ヒョウゴ</t>
    </rPh>
    <phoneticPr fontId="2"/>
  </si>
  <si>
    <r>
      <rPr>
        <b/>
        <sz val="12"/>
        <color indexed="56"/>
        <rFont val="ＭＳ ゴシック"/>
        <family val="3"/>
        <charset val="128"/>
      </rPr>
      <t>1.個人申込書(エントリー人数分)</t>
    </r>
    <r>
      <rPr>
        <b/>
        <sz val="11"/>
        <color indexed="56"/>
        <rFont val="ＭＳ ゴシック"/>
        <family val="3"/>
        <charset val="128"/>
      </rPr>
      <t xml:space="preserve">
</t>
    </r>
    <r>
      <rPr>
        <b/>
        <sz val="12"/>
        <color indexed="10"/>
        <rFont val="ＭＳ ゴシック"/>
        <family val="3"/>
        <charset val="128"/>
      </rPr>
      <t>※振込完了後に振込内容を入力し、
個人申込書を印刷・郵送ください。</t>
    </r>
    <rPh sb="2" eb="4">
      <t>コジン</t>
    </rPh>
    <rPh sb="4" eb="6">
      <t>モウシコミ</t>
    </rPh>
    <rPh sb="6" eb="7">
      <t>ショ</t>
    </rPh>
    <rPh sb="13" eb="16">
      <t>ニンズウブン</t>
    </rPh>
    <rPh sb="30" eb="32">
      <t>ニュウリョク</t>
    </rPh>
    <rPh sb="41" eb="43">
      <t>インサツ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</si>
</sst>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84" formatCode="&quot;3月&quot;d&quot;日&quot;"/>
  </numFmts>
  <fonts count="6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2"/>
      <color indexed="56"/>
      <name val="ＭＳ Ｐゴシック"/>
      <family val="3"/>
      <charset val="128"/>
    </font>
    <font>
      <b/>
      <sz val="14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36"/>
      <color indexed="8"/>
      <name val="ＭＳ Ｐゴシック"/>
      <family val="3"/>
      <charset val="128"/>
    </font>
    <font>
      <b/>
      <sz val="12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8"/>
      <color indexed="5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8"/>
      <color indexed="30"/>
      <name val="HG丸ｺﾞｼｯｸM-PRO"/>
      <family val="3"/>
      <charset val="128"/>
    </font>
    <font>
      <sz val="5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40"/>
      <color rgb="FFFFFF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2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2" borderId="0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12" fillId="0" borderId="0" xfId="0" applyFont="1" applyFill="1">
      <alignment vertical="center"/>
    </xf>
    <xf numFmtId="0" fontId="13" fillId="2" borderId="16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20" fillId="2" borderId="19" xfId="0" applyFont="1" applyFill="1" applyBorder="1">
      <alignment vertical="center"/>
    </xf>
    <xf numFmtId="0" fontId="20" fillId="2" borderId="16" xfId="0" applyFont="1" applyFill="1" applyBorder="1">
      <alignment vertical="center"/>
    </xf>
    <xf numFmtId="0" fontId="20" fillId="2" borderId="17" xfId="0" applyFont="1" applyFill="1" applyBorder="1">
      <alignment vertical="center"/>
    </xf>
    <xf numFmtId="0" fontId="21" fillId="2" borderId="20" xfId="0" applyFont="1" applyFill="1" applyBorder="1">
      <alignment vertical="center"/>
    </xf>
    <xf numFmtId="0" fontId="21" fillId="2" borderId="14" xfId="0" applyFont="1" applyFill="1" applyBorder="1">
      <alignment vertical="center"/>
    </xf>
    <xf numFmtId="0" fontId="21" fillId="2" borderId="15" xfId="0" applyFont="1" applyFill="1" applyBorder="1">
      <alignment vertical="center"/>
    </xf>
    <xf numFmtId="0" fontId="20" fillId="2" borderId="21" xfId="0" applyFont="1" applyFill="1" applyBorder="1">
      <alignment vertical="center"/>
    </xf>
    <xf numFmtId="0" fontId="20" fillId="2" borderId="20" xfId="0" applyFont="1" applyFill="1" applyBorder="1">
      <alignment vertical="center"/>
    </xf>
    <xf numFmtId="0" fontId="23" fillId="3" borderId="22" xfId="0" applyFont="1" applyFill="1" applyBorder="1" applyAlignment="1">
      <alignment vertical="center" wrapText="1"/>
    </xf>
    <xf numFmtId="49" fontId="5" fillId="0" borderId="23" xfId="0" applyNumberFormat="1" applyFont="1" applyBorder="1" applyAlignment="1" applyProtection="1">
      <alignment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>
      <alignment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53" fillId="0" borderId="26" xfId="1" applyNumberForma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Alignment="1">
      <alignment vertical="distributed"/>
    </xf>
    <xf numFmtId="49" fontId="53" fillId="0" borderId="28" xfId="1" applyNumberFormat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23" fillId="3" borderId="22" xfId="0" applyFont="1" applyFill="1" applyBorder="1" applyAlignment="1">
      <alignment horizontal="center" vertical="center" wrapText="1"/>
    </xf>
    <xf numFmtId="49" fontId="53" fillId="0" borderId="23" xfId="1" applyNumberFormat="1" applyBorder="1" applyAlignment="1" applyProtection="1">
      <alignment vertical="center" wrapText="1"/>
      <protection locked="0"/>
    </xf>
    <xf numFmtId="0" fontId="23" fillId="3" borderId="29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/>
    </xf>
    <xf numFmtId="0" fontId="22" fillId="2" borderId="19" xfId="0" quotePrefix="1" applyFont="1" applyFill="1" applyBorder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horizontal="center" vertical="center"/>
    </xf>
    <xf numFmtId="0" fontId="32" fillId="3" borderId="34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  <xf numFmtId="0" fontId="20" fillId="2" borderId="18" xfId="0" applyFont="1" applyFill="1" applyBorder="1">
      <alignment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35" fillId="0" borderId="0" xfId="0" applyFont="1" applyAlignment="1">
      <alignment vertical="center" wrapText="1"/>
    </xf>
    <xf numFmtId="0" fontId="39" fillId="0" borderId="0" xfId="0" applyFont="1">
      <alignment vertical="center"/>
    </xf>
    <xf numFmtId="0" fontId="31" fillId="3" borderId="28" xfId="0" applyFont="1" applyFill="1" applyBorder="1" applyAlignment="1">
      <alignment vertical="center"/>
    </xf>
    <xf numFmtId="0" fontId="31" fillId="3" borderId="35" xfId="0" applyFont="1" applyFill="1" applyBorder="1" applyAlignment="1">
      <alignment vertical="center"/>
    </xf>
    <xf numFmtId="0" fontId="31" fillId="3" borderId="36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42" fillId="3" borderId="30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55" fillId="0" borderId="27" xfId="0" applyFont="1" applyBorder="1" applyAlignment="1">
      <alignment horizontal="left" vertical="center" indent="1"/>
    </xf>
    <xf numFmtId="0" fontId="13" fillId="2" borderId="0" xfId="0" applyFont="1" applyFill="1" applyBorder="1">
      <alignment vertical="center"/>
    </xf>
    <xf numFmtId="0" fontId="13" fillId="2" borderId="18" xfId="0" applyFont="1" applyFill="1" applyBorder="1">
      <alignment vertical="center"/>
    </xf>
    <xf numFmtId="0" fontId="20" fillId="2" borderId="21" xfId="0" quotePrefix="1" applyFont="1" applyFill="1" applyBorder="1">
      <alignment vertical="center"/>
    </xf>
    <xf numFmtId="0" fontId="42" fillId="3" borderId="38" xfId="0" applyFont="1" applyFill="1" applyBorder="1" applyAlignment="1">
      <alignment horizontal="center" vertical="center" wrapText="1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2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23" fillId="0" borderId="42" xfId="0" applyFont="1" applyBorder="1" applyProtection="1">
      <alignment vertical="center"/>
    </xf>
    <xf numFmtId="0" fontId="23" fillId="3" borderId="42" xfId="0" applyFont="1" applyFill="1" applyBorder="1" applyAlignment="1" applyProtection="1">
      <alignment vertical="center" wrapText="1"/>
    </xf>
    <xf numFmtId="0" fontId="23" fillId="3" borderId="0" xfId="0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left" vertical="center" wrapText="1"/>
    </xf>
    <xf numFmtId="0" fontId="5" fillId="0" borderId="42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42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15" fillId="0" borderId="27" xfId="0" applyFont="1" applyBorder="1" applyAlignment="1">
      <alignment horizontal="center" vertical="center"/>
    </xf>
    <xf numFmtId="0" fontId="34" fillId="3" borderId="22" xfId="0" applyFont="1" applyFill="1" applyBorder="1" applyAlignment="1">
      <alignment horizontal="center" vertical="center" wrapText="1"/>
    </xf>
    <xf numFmtId="0" fontId="55" fillId="0" borderId="43" xfId="0" applyFont="1" applyBorder="1" applyAlignment="1">
      <alignment horizontal="left" vertical="center" indent="1"/>
    </xf>
    <xf numFmtId="0" fontId="23" fillId="3" borderId="44" xfId="0" applyFont="1" applyFill="1" applyBorder="1" applyAlignment="1">
      <alignment horizontal="center" vertical="center" wrapText="1"/>
    </xf>
    <xf numFmtId="49" fontId="5" fillId="0" borderId="45" xfId="0" applyNumberFormat="1" applyFont="1" applyBorder="1" applyProtection="1">
      <alignment vertical="center"/>
      <protection locked="0"/>
    </xf>
    <xf numFmtId="0" fontId="45" fillId="0" borderId="0" xfId="0" applyFont="1" applyBorder="1" applyAlignment="1">
      <alignment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5" fillId="0" borderId="46" xfId="0" applyFont="1" applyBorder="1">
      <alignment vertical="center"/>
    </xf>
    <xf numFmtId="49" fontId="5" fillId="0" borderId="46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56" fillId="0" borderId="19" xfId="0" applyFont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3" fillId="3" borderId="47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vertical="center" wrapText="1"/>
      <protection locked="0"/>
    </xf>
    <xf numFmtId="0" fontId="23" fillId="0" borderId="6" xfId="0" applyFont="1" applyBorder="1" applyAlignment="1" applyProtection="1">
      <alignment vertical="center" wrapText="1"/>
      <protection locked="0"/>
    </xf>
    <xf numFmtId="0" fontId="20" fillId="2" borderId="37" xfId="0" applyFont="1" applyFill="1" applyBorder="1" applyAlignment="1">
      <alignment vertical="center" wrapText="1"/>
    </xf>
    <xf numFmtId="0" fontId="20" fillId="2" borderId="49" xfId="0" applyFont="1" applyFill="1" applyBorder="1" applyAlignment="1">
      <alignment vertical="center" wrapText="1"/>
    </xf>
    <xf numFmtId="0" fontId="20" fillId="2" borderId="50" xfId="0" applyFont="1" applyFill="1" applyBorder="1" applyAlignment="1">
      <alignment vertical="center" wrapText="1"/>
    </xf>
    <xf numFmtId="0" fontId="3" fillId="0" borderId="0" xfId="0" applyFont="1" applyAlignment="1">
      <alignment horizontal="distributed" vertical="center" indent="2"/>
    </xf>
    <xf numFmtId="0" fontId="10" fillId="0" borderId="0" xfId="0" applyFont="1" applyAlignment="1">
      <alignment horizontal="distributed" vertical="center" indent="2"/>
    </xf>
    <xf numFmtId="0" fontId="41" fillId="6" borderId="19" xfId="0" applyFont="1" applyFill="1" applyBorder="1" applyAlignment="1">
      <alignment horizontal="center" vertical="center" wrapText="1"/>
    </xf>
    <xf numFmtId="0" fontId="41" fillId="6" borderId="16" xfId="0" applyFont="1" applyFill="1" applyBorder="1" applyAlignment="1">
      <alignment horizontal="center" vertical="center" wrapText="1"/>
    </xf>
    <xf numFmtId="0" fontId="41" fillId="6" borderId="17" xfId="0" applyFont="1" applyFill="1" applyBorder="1" applyAlignment="1">
      <alignment horizontal="center" vertical="center" wrapText="1"/>
    </xf>
    <xf numFmtId="0" fontId="41" fillId="6" borderId="21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0" fontId="41" fillId="6" borderId="20" xfId="0" applyFont="1" applyFill="1" applyBorder="1" applyAlignment="1">
      <alignment horizontal="center" vertical="center" wrapText="1"/>
    </xf>
    <xf numFmtId="0" fontId="41" fillId="6" borderId="14" xfId="0" applyFont="1" applyFill="1" applyBorder="1" applyAlignment="1">
      <alignment horizontal="center" vertical="center" wrapText="1"/>
    </xf>
    <xf numFmtId="0" fontId="41" fillId="6" borderId="15" xfId="0" applyFont="1" applyFill="1" applyBorder="1" applyAlignment="1">
      <alignment horizontal="center" vertical="center" wrapText="1"/>
    </xf>
    <xf numFmtId="0" fontId="57" fillId="6" borderId="37" xfId="0" applyFont="1" applyFill="1" applyBorder="1" applyAlignment="1">
      <alignment horizontal="center" vertical="center"/>
    </xf>
    <xf numFmtId="0" fontId="57" fillId="6" borderId="49" xfId="0" applyFont="1" applyFill="1" applyBorder="1" applyAlignment="1">
      <alignment horizontal="center" vertical="center"/>
    </xf>
    <xf numFmtId="0" fontId="57" fillId="6" borderId="5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23" fillId="7" borderId="61" xfId="0" applyFont="1" applyFill="1" applyBorder="1" applyAlignment="1">
      <alignment horizontal="center" vertical="center" wrapText="1"/>
    </xf>
    <xf numFmtId="0" fontId="23" fillId="7" borderId="52" xfId="0" applyFont="1" applyFill="1" applyBorder="1" applyAlignment="1">
      <alignment horizontal="center" vertical="center" wrapText="1"/>
    </xf>
    <xf numFmtId="0" fontId="23" fillId="7" borderId="53" xfId="0" applyFont="1" applyFill="1" applyBorder="1" applyAlignment="1">
      <alignment horizontal="center" vertical="center" wrapText="1"/>
    </xf>
    <xf numFmtId="0" fontId="24" fillId="3" borderId="66" xfId="0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center" vertical="center" wrapText="1"/>
    </xf>
    <xf numFmtId="49" fontId="51" fillId="0" borderId="65" xfId="0" applyNumberFormat="1" applyFont="1" applyBorder="1" applyAlignment="1" applyProtection="1">
      <alignment horizontal="center" vertical="center"/>
      <protection locked="0"/>
    </xf>
    <xf numFmtId="49" fontId="51" fillId="0" borderId="54" xfId="0" applyNumberFormat="1" applyFont="1" applyBorder="1" applyAlignment="1" applyProtection="1">
      <alignment horizontal="center" vertical="center"/>
      <protection locked="0"/>
    </xf>
    <xf numFmtId="0" fontId="24" fillId="3" borderId="52" xfId="0" applyFont="1" applyFill="1" applyBorder="1" applyAlignment="1">
      <alignment horizontal="center" vertical="center" wrapText="1"/>
    </xf>
    <xf numFmtId="49" fontId="9" fillId="0" borderId="54" xfId="0" applyNumberFormat="1" applyFont="1" applyBorder="1" applyAlignment="1" applyProtection="1">
      <alignment horizontal="center" vertical="center"/>
      <protection locked="0"/>
    </xf>
    <xf numFmtId="49" fontId="9" fillId="0" borderId="55" xfId="0" applyNumberFormat="1" applyFont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 wrapText="1"/>
    </xf>
    <xf numFmtId="0" fontId="31" fillId="3" borderId="36" xfId="0" applyFont="1" applyFill="1" applyBorder="1" applyAlignment="1">
      <alignment horizontal="center" vertical="center"/>
    </xf>
    <xf numFmtId="0" fontId="23" fillId="3" borderId="62" xfId="0" applyFont="1" applyFill="1" applyBorder="1" applyAlignment="1">
      <alignment horizontal="center" vertical="center" wrapText="1"/>
    </xf>
    <xf numFmtId="0" fontId="31" fillId="3" borderId="63" xfId="0" applyFont="1" applyFill="1" applyBorder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5" fontId="9" fillId="0" borderId="65" xfId="0" applyNumberFormat="1" applyFont="1" applyBorder="1" applyAlignment="1" applyProtection="1">
      <alignment horizontal="center" vertical="center"/>
    </xf>
    <xf numFmtId="5" fontId="9" fillId="0" borderId="54" xfId="0" applyNumberFormat="1" applyFont="1" applyBorder="1" applyAlignment="1" applyProtection="1">
      <alignment horizontal="center" vertical="center"/>
    </xf>
    <xf numFmtId="0" fontId="24" fillId="3" borderId="53" xfId="0" applyFont="1" applyFill="1" applyBorder="1" applyAlignment="1">
      <alignment horizontal="center" vertical="center" wrapText="1"/>
    </xf>
    <xf numFmtId="184" fontId="9" fillId="0" borderId="54" xfId="0" applyNumberFormat="1" applyFont="1" applyBorder="1" applyAlignment="1" applyProtection="1">
      <alignment horizontal="center" vertical="center"/>
      <protection locked="0"/>
    </xf>
    <xf numFmtId="184" fontId="9" fillId="0" borderId="55" xfId="0" applyNumberFormat="1" applyFont="1" applyBorder="1" applyAlignment="1" applyProtection="1">
      <alignment horizontal="center" vertical="center"/>
      <protection locked="0"/>
    </xf>
    <xf numFmtId="184" fontId="9" fillId="0" borderId="56" xfId="0" applyNumberFormat="1" applyFont="1" applyBorder="1" applyAlignment="1" applyProtection="1">
      <alignment horizontal="center" vertical="center"/>
      <protection locked="0"/>
    </xf>
    <xf numFmtId="0" fontId="38" fillId="0" borderId="25" xfId="0" applyFont="1" applyBorder="1" applyAlignment="1">
      <alignment horizontal="center" wrapText="1"/>
    </xf>
    <xf numFmtId="0" fontId="45" fillId="0" borderId="0" xfId="0" applyFont="1" applyBorder="1" applyAlignment="1">
      <alignment horizontal="left" vertical="center" wrapText="1" indent="3"/>
    </xf>
    <xf numFmtId="0" fontId="45" fillId="0" borderId="25" xfId="0" applyFont="1" applyBorder="1" applyAlignment="1">
      <alignment horizontal="left" vertical="center" wrapText="1" indent="3"/>
    </xf>
    <xf numFmtId="0" fontId="5" fillId="2" borderId="0" xfId="0" applyFont="1" applyFill="1" applyAlignment="1">
      <alignment horizontal="center" vertical="center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0" fontId="23" fillId="8" borderId="38" xfId="0" applyFont="1" applyFill="1" applyBorder="1" applyAlignment="1" applyProtection="1">
      <alignment horizontal="center" vertical="center" wrapText="1"/>
    </xf>
    <xf numFmtId="0" fontId="23" fillId="8" borderId="59" xfId="0" applyFont="1" applyFill="1" applyBorder="1" applyAlignment="1" applyProtection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shrinkToFit="1"/>
      <protection locked="0"/>
    </xf>
    <xf numFmtId="0" fontId="5" fillId="0" borderId="60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23" fillId="7" borderId="51" xfId="0" applyFont="1" applyFill="1" applyBorder="1" applyAlignment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50" fillId="6" borderId="28" xfId="0" applyFont="1" applyFill="1" applyBorder="1" applyAlignment="1">
      <alignment horizontal="center" vertical="center" wrapText="1"/>
    </xf>
    <xf numFmtId="5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horizontal="distributed" vertical="center" indent="2"/>
    </xf>
    <xf numFmtId="0" fontId="0" fillId="0" borderId="21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65" fillId="0" borderId="0" xfId="0" applyFont="1" applyBorder="1" applyAlignment="1">
      <alignment horizontal="left" vertical="center" indent="2"/>
    </xf>
    <xf numFmtId="0" fontId="65" fillId="0" borderId="0" xfId="0" applyNumberFormat="1" applyFont="1" applyBorder="1" applyAlignment="1">
      <alignment horizontal="left" vertical="center" indent="2"/>
    </xf>
    <xf numFmtId="49" fontId="65" fillId="0" borderId="14" xfId="0" applyNumberFormat="1" applyFont="1" applyBorder="1" applyAlignment="1">
      <alignment horizontal="left" vertical="center" indent="2"/>
    </xf>
    <xf numFmtId="0" fontId="65" fillId="0" borderId="14" xfId="0" applyFont="1" applyBorder="1" applyAlignment="1">
      <alignment horizontal="left" vertical="center" indent="2"/>
    </xf>
    <xf numFmtId="0" fontId="0" fillId="0" borderId="10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5" xfId="0" applyFont="1" applyBorder="1" applyAlignment="1">
      <alignment horizontal="left" vertical="center" wrapText="1"/>
    </xf>
    <xf numFmtId="0" fontId="64" fillId="0" borderId="106" xfId="0" applyFont="1" applyBorder="1" applyAlignment="1">
      <alignment horizontal="left" vertical="center" indent="2"/>
    </xf>
    <xf numFmtId="0" fontId="64" fillId="0" borderId="107" xfId="0" applyFont="1" applyBorder="1" applyAlignment="1">
      <alignment horizontal="left" vertical="center" indent="2"/>
    </xf>
    <xf numFmtId="0" fontId="64" fillId="0" borderId="108" xfId="0" applyFont="1" applyBorder="1" applyAlignment="1">
      <alignment horizontal="left" vertical="center" indent="2"/>
    </xf>
    <xf numFmtId="0" fontId="54" fillId="0" borderId="109" xfId="0" applyFont="1" applyBorder="1" applyAlignment="1">
      <alignment horizontal="center" vertical="center"/>
    </xf>
    <xf numFmtId="0" fontId="54" fillId="0" borderId="110" xfId="0" applyFont="1" applyBorder="1" applyAlignment="1">
      <alignment horizontal="center" vertical="center"/>
    </xf>
    <xf numFmtId="0" fontId="44" fillId="0" borderId="111" xfId="0" applyFont="1" applyBorder="1" applyAlignment="1">
      <alignment horizontal="center" vertical="center"/>
    </xf>
    <xf numFmtId="0" fontId="44" fillId="0" borderId="103" xfId="0" applyFont="1" applyBorder="1" applyAlignment="1">
      <alignment horizontal="center" vertical="center"/>
    </xf>
    <xf numFmtId="0" fontId="15" fillId="0" borderId="95" xfId="0" applyFont="1" applyBorder="1" applyAlignment="1">
      <alignment horizontal="distributed" vertical="center" indent="1"/>
    </xf>
    <xf numFmtId="0" fontId="15" fillId="0" borderId="86" xfId="0" applyFont="1" applyBorder="1" applyAlignment="1">
      <alignment horizontal="distributed" vertical="center" indent="1"/>
    </xf>
    <xf numFmtId="0" fontId="15" fillId="0" borderId="21" xfId="0" applyFont="1" applyBorder="1" applyAlignment="1">
      <alignment horizontal="distributed" vertical="center" indent="1"/>
    </xf>
    <xf numFmtId="0" fontId="15" fillId="0" borderId="102" xfId="0" applyFont="1" applyBorder="1" applyAlignment="1">
      <alignment horizontal="distributed" vertical="center" indent="1"/>
    </xf>
    <xf numFmtId="0" fontId="65" fillId="0" borderId="85" xfId="0" applyFont="1" applyBorder="1" applyAlignment="1">
      <alignment horizontal="left" vertical="center"/>
    </xf>
    <xf numFmtId="0" fontId="65" fillId="0" borderId="92" xfId="0" applyFont="1" applyBorder="1" applyAlignment="1">
      <alignment horizontal="left" vertical="center"/>
    </xf>
    <xf numFmtId="0" fontId="65" fillId="0" borderId="86" xfId="0" applyFont="1" applyBorder="1" applyAlignment="1">
      <alignment horizontal="left" vertical="center"/>
    </xf>
    <xf numFmtId="0" fontId="55" fillId="0" borderId="95" xfId="0" applyFont="1" applyBorder="1" applyAlignment="1">
      <alignment horizontal="distributed" vertical="center" indent="1"/>
    </xf>
    <xf numFmtId="0" fontId="55" fillId="0" borderId="86" xfId="0" applyFont="1" applyBorder="1" applyAlignment="1">
      <alignment horizontal="distributed" vertical="center" indent="1"/>
    </xf>
    <xf numFmtId="0" fontId="55" fillId="0" borderId="20" xfId="0" applyFont="1" applyBorder="1" applyAlignment="1">
      <alignment horizontal="distributed" vertical="center" indent="1"/>
    </xf>
    <xf numFmtId="0" fontId="55" fillId="0" borderId="105" xfId="0" applyFont="1" applyBorder="1" applyAlignment="1">
      <alignment horizontal="distributed" vertical="center" indent="1"/>
    </xf>
    <xf numFmtId="0" fontId="54" fillId="0" borderId="77" xfId="0" applyFont="1" applyBorder="1" applyAlignment="1">
      <alignment horizontal="center" vertical="center"/>
    </xf>
    <xf numFmtId="0" fontId="30" fillId="0" borderId="71" xfId="0" applyFont="1" applyFill="1" applyBorder="1" applyAlignment="1">
      <alignment horizontal="center" vertical="center" shrinkToFit="1"/>
    </xf>
    <xf numFmtId="0" fontId="30" fillId="0" borderId="101" xfId="0" applyFont="1" applyFill="1" applyBorder="1" applyAlignment="1">
      <alignment horizontal="center" vertical="center" shrinkToFit="1"/>
    </xf>
    <xf numFmtId="0" fontId="15" fillId="0" borderId="9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64" fillId="0" borderId="71" xfId="0" applyFont="1" applyBorder="1" applyAlignment="1">
      <alignment horizontal="left" vertical="center" indent="2"/>
    </xf>
    <xf numFmtId="0" fontId="64" fillId="0" borderId="23" xfId="0" applyFont="1" applyBorder="1" applyAlignment="1">
      <alignment horizontal="left" vertical="center" indent="2"/>
    </xf>
    <xf numFmtId="0" fontId="64" fillId="0" borderId="101" xfId="0" applyFont="1" applyBorder="1" applyAlignment="1">
      <alignment horizontal="left" vertical="center" indent="2"/>
    </xf>
    <xf numFmtId="0" fontId="0" fillId="0" borderId="85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5" fillId="0" borderId="27" xfId="0" applyFont="1" applyBorder="1" applyAlignment="1">
      <alignment horizontal="left" vertical="center" indent="2"/>
    </xf>
    <xf numFmtId="0" fontId="5" fillId="0" borderId="91" xfId="0" applyFont="1" applyBorder="1" applyAlignment="1">
      <alignment horizontal="left" vertical="center" indent="2"/>
    </xf>
    <xf numFmtId="0" fontId="0" fillId="0" borderId="4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55" fillId="0" borderId="71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0" borderId="72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44" fillId="0" borderId="80" xfId="0" applyFont="1" applyBorder="1" applyAlignment="1">
      <alignment horizontal="center" vertical="center"/>
    </xf>
    <xf numFmtId="0" fontId="44" fillId="0" borderId="82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44" fillId="0" borderId="87" xfId="0" applyFont="1" applyBorder="1" applyAlignment="1">
      <alignment horizontal="center" vertical="center"/>
    </xf>
    <xf numFmtId="0" fontId="62" fillId="0" borderId="96" xfId="0" applyFont="1" applyBorder="1" applyAlignment="1" applyProtection="1">
      <alignment horizontal="center" vertical="center"/>
      <protection locked="0"/>
    </xf>
    <xf numFmtId="0" fontId="62" fillId="0" borderId="97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9" fillId="0" borderId="21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18" xfId="0" applyFont="1" applyBorder="1" applyAlignment="1">
      <alignment horizontal="left" vertical="center" wrapText="1"/>
    </xf>
    <xf numFmtId="0" fontId="43" fillId="0" borderId="37" xfId="0" applyFont="1" applyFill="1" applyBorder="1" applyAlignment="1">
      <alignment vertical="center" wrapText="1"/>
    </xf>
    <xf numFmtId="0" fontId="38" fillId="0" borderId="49" xfId="0" applyFont="1" applyFill="1" applyBorder="1" applyAlignment="1">
      <alignment vertical="center"/>
    </xf>
    <xf numFmtId="0" fontId="38" fillId="0" borderId="50" xfId="0" applyFont="1" applyFill="1" applyBorder="1" applyAlignment="1">
      <alignment vertical="center"/>
    </xf>
    <xf numFmtId="0" fontId="27" fillId="0" borderId="98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27" xfId="0" applyFont="1" applyBorder="1" applyAlignment="1">
      <alignment horizontal="left" vertical="center"/>
    </xf>
    <xf numFmtId="0" fontId="27" fillId="0" borderId="91" xfId="0" applyFont="1" applyBorder="1" applyAlignment="1">
      <alignment horizontal="left" vertical="center"/>
    </xf>
    <xf numFmtId="0" fontId="59" fillId="0" borderId="27" xfId="0" applyFont="1" applyBorder="1" applyAlignment="1">
      <alignment horizontal="left" vertical="center"/>
    </xf>
    <xf numFmtId="0" fontId="59" fillId="0" borderId="91" xfId="0" applyFont="1" applyBorder="1" applyAlignment="1">
      <alignment horizontal="left" vertical="center"/>
    </xf>
    <xf numFmtId="0" fontId="55" fillId="0" borderId="27" xfId="0" applyFont="1" applyBorder="1" applyAlignment="1">
      <alignment horizontal="center" vertical="center"/>
    </xf>
    <xf numFmtId="0" fontId="55" fillId="0" borderId="91" xfId="0" applyFont="1" applyBorder="1" applyAlignment="1">
      <alignment horizontal="center" vertical="center"/>
    </xf>
    <xf numFmtId="0" fontId="63" fillId="0" borderId="95" xfId="0" applyFont="1" applyBorder="1" applyAlignment="1">
      <alignment horizontal="center" vertical="center"/>
    </xf>
    <xf numFmtId="0" fontId="63" fillId="0" borderId="92" xfId="0" applyFont="1" applyBorder="1" applyAlignment="1">
      <alignment horizontal="center" vertical="center"/>
    </xf>
    <xf numFmtId="0" fontId="63" fillId="0" borderId="86" xfId="0" applyFont="1" applyBorder="1" applyAlignment="1">
      <alignment horizontal="center" vertical="center"/>
    </xf>
    <xf numFmtId="0" fontId="63" fillId="0" borderId="80" xfId="0" applyFont="1" applyBorder="1" applyAlignment="1">
      <alignment horizontal="center" vertical="center"/>
    </xf>
    <xf numFmtId="0" fontId="63" fillId="0" borderId="81" xfId="0" applyFont="1" applyBorder="1" applyAlignment="1">
      <alignment horizontal="center" vertical="center"/>
    </xf>
    <xf numFmtId="0" fontId="63" fillId="0" borderId="82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 shrinkToFit="1"/>
    </xf>
    <xf numFmtId="0" fontId="29" fillId="0" borderId="92" xfId="0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29" fillId="0" borderId="87" xfId="0" applyFont="1" applyBorder="1" applyAlignment="1">
      <alignment horizontal="center" vertical="center" shrinkToFit="1"/>
    </xf>
    <xf numFmtId="0" fontId="29" fillId="0" borderId="81" xfId="0" applyFont="1" applyBorder="1" applyAlignment="1">
      <alignment horizontal="center" vertical="center" shrinkToFit="1"/>
    </xf>
    <xf numFmtId="0" fontId="29" fillId="0" borderId="82" xfId="0" applyFont="1" applyBorder="1" applyAlignment="1">
      <alignment horizontal="center" vertical="center" shrinkToFit="1"/>
    </xf>
    <xf numFmtId="0" fontId="15" fillId="0" borderId="89" xfId="0" applyFont="1" applyBorder="1" applyAlignment="1">
      <alignment horizontal="distributed" vertical="center" indent="1"/>
    </xf>
    <xf numFmtId="0" fontId="15" fillId="0" borderId="68" xfId="0" applyFont="1" applyBorder="1" applyAlignment="1">
      <alignment horizontal="distributed" vertical="center" indent="1"/>
    </xf>
    <xf numFmtId="0" fontId="30" fillId="0" borderId="84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0" fontId="59" fillId="0" borderId="20" xfId="0" applyFont="1" applyBorder="1" applyAlignment="1">
      <alignment horizontal="left" vertical="center"/>
    </xf>
    <xf numFmtId="0" fontId="59" fillId="0" borderId="14" xfId="0" applyFont="1" applyBorder="1" applyAlignment="1">
      <alignment horizontal="left" vertical="center"/>
    </xf>
    <xf numFmtId="0" fontId="59" fillId="0" borderId="15" xfId="0" applyFont="1" applyBorder="1" applyAlignment="1">
      <alignment horizontal="left" vertical="center"/>
    </xf>
    <xf numFmtId="0" fontId="30" fillId="0" borderId="27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6" fillId="0" borderId="92" xfId="0" applyFont="1" applyBorder="1" applyAlignment="1">
      <alignment horizontal="left" vertical="center" wrapText="1" indent="1"/>
    </xf>
    <xf numFmtId="0" fontId="6" fillId="0" borderId="93" xfId="0" applyFont="1" applyBorder="1" applyAlignment="1">
      <alignment horizontal="left" vertical="center" wrapText="1" indent="1"/>
    </xf>
    <xf numFmtId="0" fontId="46" fillId="0" borderId="94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60" fillId="9" borderId="95" xfId="0" applyFont="1" applyFill="1" applyBorder="1" applyAlignment="1">
      <alignment horizontal="center" vertical="center" wrapText="1"/>
    </xf>
    <xf numFmtId="0" fontId="61" fillId="9" borderId="92" xfId="0" applyFont="1" applyFill="1" applyBorder="1" applyAlignment="1">
      <alignment horizontal="center" vertical="center" wrapText="1"/>
    </xf>
    <xf numFmtId="0" fontId="61" fillId="9" borderId="93" xfId="0" applyFont="1" applyFill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55" fillId="0" borderId="80" xfId="0" applyFont="1" applyBorder="1" applyAlignment="1">
      <alignment horizontal="center" vertical="center" wrapText="1"/>
    </xf>
    <xf numFmtId="0" fontId="55" fillId="0" borderId="81" xfId="0" applyFont="1" applyBorder="1" applyAlignment="1">
      <alignment horizontal="center" vertical="center" wrapText="1"/>
    </xf>
    <xf numFmtId="0" fontId="55" fillId="0" borderId="82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8" fillId="0" borderId="87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54" fillId="0" borderId="69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70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15" fillId="0" borderId="74" xfId="0" applyFont="1" applyBorder="1" applyAlignment="1">
      <alignment horizontal="distributed" vertical="center" indent="1"/>
    </xf>
    <xf numFmtId="0" fontId="15" fillId="0" borderId="75" xfId="0" applyFont="1" applyBorder="1" applyAlignment="1">
      <alignment horizontal="distributed" vertical="center" indent="1"/>
    </xf>
    <xf numFmtId="0" fontId="15" fillId="0" borderId="76" xfId="0" applyFont="1" applyBorder="1" applyAlignment="1">
      <alignment horizontal="distributed" vertical="center" indent="1"/>
    </xf>
    <xf numFmtId="0" fontId="15" fillId="0" borderId="77" xfId="0" applyFont="1" applyBorder="1" applyAlignment="1">
      <alignment horizontal="distributed" vertical="center" indent="1"/>
    </xf>
    <xf numFmtId="0" fontId="55" fillId="0" borderId="78" xfId="0" applyFont="1" applyBorder="1" applyAlignment="1">
      <alignment horizontal="center" vertical="center"/>
    </xf>
    <xf numFmtId="0" fontId="55" fillId="0" borderId="7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480060</xdr:colOff>
      <xdr:row>0</xdr:row>
      <xdr:rowOff>7620</xdr:rowOff>
    </xdr:from>
    <xdr:to>
      <xdr:col>6</xdr:col>
      <xdr:colOff>190500</xdr:colOff>
      <xdr:row>0</xdr:row>
      <xdr:rowOff>403860</xdr:rowOff>
    </xdr:to>
    <xdr:pic>
      <xdr:nvPicPr>
        <xdr:cNvPr id="3380" name="図 4">
          <a:extLst>
            <a:ext uri="{FF2B5EF4-FFF2-40B4-BE49-F238E27FC236}">
              <a16:creationId xmlns:a16="http://schemas.microsoft.com/office/drawing/2014/main" id="{60882DDF-D45D-5AC8-B7D3-8F3D33CB8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" y="7620"/>
          <a:ext cx="21488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0</xdr:row>
      <xdr:rowOff>68580</xdr:rowOff>
    </xdr:from>
    <xdr:to>
      <xdr:col>11</xdr:col>
      <xdr:colOff>167640</xdr:colOff>
      <xdr:row>6</xdr:row>
      <xdr:rowOff>45720</xdr:rowOff>
    </xdr:to>
    <xdr:grpSp>
      <xdr:nvGrpSpPr>
        <xdr:cNvPr id="3381" name="グループ化 6">
          <a:extLst>
            <a:ext uri="{FF2B5EF4-FFF2-40B4-BE49-F238E27FC236}">
              <a16:creationId xmlns:a16="http://schemas.microsoft.com/office/drawing/2014/main" id="{23F1BDB1-306B-FAD1-DE54-77515A88BE3D}"/>
            </a:ext>
          </a:extLst>
        </xdr:cNvPr>
        <xdr:cNvGrpSpPr>
          <a:grpSpLocks/>
        </xdr:cNvGrpSpPr>
      </xdr:nvGrpSpPr>
      <xdr:grpSpPr bwMode="auto">
        <a:xfrm>
          <a:off x="5181600" y="68580"/>
          <a:ext cx="1691640" cy="1036320"/>
          <a:chOff x="5311140" y="43146"/>
          <a:chExt cx="1986543" cy="1137954"/>
        </a:xfrm>
      </xdr:grpSpPr>
      <xdr:pic>
        <xdr:nvPicPr>
          <xdr:cNvPr id="3382" name="図 3">
            <a:extLst>
              <a:ext uri="{FF2B5EF4-FFF2-40B4-BE49-F238E27FC236}">
                <a16:creationId xmlns:a16="http://schemas.microsoft.com/office/drawing/2014/main" id="{5420C935-2436-FAB0-B1D5-235587AEB5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85560" y="43146"/>
            <a:ext cx="912123" cy="11379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83" name="図 5">
            <a:extLst>
              <a:ext uri="{FF2B5EF4-FFF2-40B4-BE49-F238E27FC236}">
                <a16:creationId xmlns:a16="http://schemas.microsoft.com/office/drawing/2014/main" id="{79F0A382-5B6C-5ED5-EA31-8C85F577DA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1140" y="175260"/>
            <a:ext cx="914528" cy="866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0</xdr:row>
      <xdr:rowOff>0</xdr:rowOff>
    </xdr:from>
    <xdr:to>
      <xdr:col>2</xdr:col>
      <xdr:colOff>1363980</xdr:colOff>
      <xdr:row>1</xdr:row>
      <xdr:rowOff>137160</xdr:rowOff>
    </xdr:to>
    <xdr:pic>
      <xdr:nvPicPr>
        <xdr:cNvPr id="1341" name="図 2" descr="jaaf小文字入り.GIF">
          <a:extLst>
            <a:ext uri="{FF2B5EF4-FFF2-40B4-BE49-F238E27FC236}">
              <a16:creationId xmlns:a16="http://schemas.microsoft.com/office/drawing/2014/main" id="{33889262-C6C6-DD97-401F-B8D5A3A1D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0"/>
          <a:ext cx="12649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60960</xdr:colOff>
      <xdr:row>0</xdr:row>
      <xdr:rowOff>15240</xdr:rowOff>
    </xdr:from>
    <xdr:to>
      <xdr:col>7</xdr:col>
      <xdr:colOff>335280</xdr:colOff>
      <xdr:row>0</xdr:row>
      <xdr:rowOff>518160</xdr:rowOff>
    </xdr:to>
    <xdr:pic>
      <xdr:nvPicPr>
        <xdr:cNvPr id="1342" name="図 4">
          <a:extLst>
            <a:ext uri="{FF2B5EF4-FFF2-40B4-BE49-F238E27FC236}">
              <a16:creationId xmlns:a16="http://schemas.microsoft.com/office/drawing/2014/main" id="{B8062027-3041-6B0B-4F50-DAAA0C674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5240"/>
          <a:ext cx="26517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0</xdr:row>
      <xdr:rowOff>0</xdr:rowOff>
    </xdr:from>
    <xdr:to>
      <xdr:col>8</xdr:col>
      <xdr:colOff>431799</xdr:colOff>
      <xdr:row>1</xdr:row>
      <xdr:rowOff>1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E89A93B6-57CD-617D-5FE4-D131A382899C}"/>
            </a:ext>
          </a:extLst>
        </xdr:cNvPr>
        <xdr:cNvSpPr/>
      </xdr:nvSpPr>
      <xdr:spPr>
        <a:xfrm>
          <a:off x="1879600" y="0"/>
          <a:ext cx="3492499" cy="571501"/>
        </a:xfrm>
        <a:prstGeom prst="leftArrow">
          <a:avLst>
            <a:gd name="adj1" fmla="val 57692"/>
            <a:gd name="adj2" fmla="val 5000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 i="1">
              <a:solidFill>
                <a:sysClr val="windowText" lastClr="000000"/>
              </a:solidFill>
            </a:rPr>
            <a:t>この枠内の番号を変更し一人づつ印刷</a:t>
          </a:r>
        </a:p>
      </xdr:txBody>
    </xdr:sp>
    <xdr:clientData/>
  </xdr:twoCellAnchor>
  <xdr:twoCellAnchor>
    <xdr:from>
      <xdr:col>9</xdr:col>
      <xdr:colOff>387350</xdr:colOff>
      <xdr:row>0</xdr:row>
      <xdr:rowOff>403225</xdr:rowOff>
    </xdr:from>
    <xdr:to>
      <xdr:col>19</xdr:col>
      <xdr:colOff>104760</xdr:colOff>
      <xdr:row>0</xdr:row>
      <xdr:rowOff>403225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55B6239-BB34-6B86-A723-8850123E4708}"/>
            </a:ext>
          </a:extLst>
        </xdr:cNvPr>
        <xdr:cNvCxnSpPr/>
      </xdr:nvCxnSpPr>
      <xdr:spPr>
        <a:xfrm>
          <a:off x="6619875" y="409575"/>
          <a:ext cx="7324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518160</xdr:colOff>
      <xdr:row>0</xdr:row>
      <xdr:rowOff>22860</xdr:rowOff>
    </xdr:from>
    <xdr:to>
      <xdr:col>10</xdr:col>
      <xdr:colOff>15240</xdr:colOff>
      <xdr:row>0</xdr:row>
      <xdr:rowOff>548640</xdr:rowOff>
    </xdr:to>
    <xdr:pic>
      <xdr:nvPicPr>
        <xdr:cNvPr id="2507" name="図 5" descr="jaaf小文字入り.GIF">
          <a:extLst>
            <a:ext uri="{FF2B5EF4-FFF2-40B4-BE49-F238E27FC236}">
              <a16:creationId xmlns:a16="http://schemas.microsoft.com/office/drawing/2014/main" id="{CD4B15EE-378E-39EF-7D2E-305EACC7F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22860"/>
          <a:ext cx="7162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129540</xdr:colOff>
      <xdr:row>1</xdr:row>
      <xdr:rowOff>297180</xdr:rowOff>
    </xdr:from>
    <xdr:to>
      <xdr:col>5</xdr:col>
      <xdr:colOff>464820</xdr:colOff>
      <xdr:row>2</xdr:row>
      <xdr:rowOff>617220</xdr:rowOff>
    </xdr:to>
    <xdr:pic>
      <xdr:nvPicPr>
        <xdr:cNvPr id="2508" name="図 5">
          <a:extLst>
            <a:ext uri="{FF2B5EF4-FFF2-40B4-BE49-F238E27FC236}">
              <a16:creationId xmlns:a16="http://schemas.microsoft.com/office/drawing/2014/main" id="{BBA0BF90-572B-5AF3-AC7B-912058A8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68680"/>
          <a:ext cx="33985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C398-29A5-4AA8-BF0F-C9CCFFA1C533}">
  <sheetPr codeName="Sheet1">
    <tabColor rgb="FFFF0000"/>
  </sheetPr>
  <dimension ref="A1:Q26"/>
  <sheetViews>
    <sheetView showGridLines="0" showRowColHeaders="0" tabSelected="1" workbookViewId="0">
      <selection activeCell="L11" sqref="L11"/>
    </sheetView>
  </sheetViews>
  <sheetFormatPr defaultRowHeight="13.2"/>
  <sheetData>
    <row r="1" spans="1:17" ht="49.95" customHeight="1">
      <c r="A1" s="169" t="s">
        <v>201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7" ht="4.95" customHeight="1">
      <c r="A2" s="146"/>
      <c r="B2" s="147"/>
      <c r="C2" s="147"/>
      <c r="D2" s="147"/>
      <c r="E2" s="147"/>
      <c r="F2" s="147"/>
      <c r="G2" s="147"/>
      <c r="H2" s="147"/>
    </row>
    <row r="3" spans="1:17" ht="7.05" customHeight="1">
      <c r="A3" s="170" t="s">
        <v>202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7" ht="7.05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N4" s="65"/>
      <c r="O4" s="65"/>
      <c r="P4" s="65"/>
      <c r="Q4" s="65"/>
    </row>
    <row r="5" spans="1:17" ht="5.0999999999999996" customHeight="1" thickBot="1">
      <c r="A5" s="32"/>
      <c r="C5" s="2"/>
      <c r="N5" s="65"/>
      <c r="O5" s="65"/>
      <c r="P5" s="65"/>
      <c r="Q5" s="65"/>
    </row>
    <row r="6" spans="1:17" ht="10.95" customHeight="1">
      <c r="A6" s="148" t="s">
        <v>150</v>
      </c>
      <c r="B6" s="149"/>
      <c r="C6" s="149"/>
      <c r="D6" s="149"/>
      <c r="E6" s="149"/>
      <c r="F6" s="149"/>
      <c r="G6" s="149"/>
      <c r="H6" s="150"/>
      <c r="N6" s="65"/>
      <c r="O6" s="65"/>
      <c r="P6" s="65"/>
      <c r="Q6" s="65"/>
    </row>
    <row r="7" spans="1:17" ht="10.95" customHeight="1">
      <c r="A7" s="151"/>
      <c r="B7" s="152"/>
      <c r="C7" s="152"/>
      <c r="D7" s="152"/>
      <c r="E7" s="152"/>
      <c r="F7" s="152"/>
      <c r="G7" s="152"/>
      <c r="H7" s="153"/>
      <c r="N7" s="65"/>
      <c r="O7" s="65"/>
      <c r="P7" s="65"/>
      <c r="Q7" s="65"/>
    </row>
    <row r="8" spans="1:17" ht="10.95" customHeight="1">
      <c r="A8" s="151"/>
      <c r="B8" s="152"/>
      <c r="C8" s="152"/>
      <c r="D8" s="152"/>
      <c r="E8" s="152"/>
      <c r="F8" s="152"/>
      <c r="G8" s="152"/>
      <c r="H8" s="153"/>
      <c r="N8" s="65"/>
      <c r="O8" s="65"/>
      <c r="P8" s="65"/>
      <c r="Q8" s="65"/>
    </row>
    <row r="9" spans="1:17" ht="10.95" customHeight="1" thickBot="1">
      <c r="A9" s="154"/>
      <c r="B9" s="155"/>
      <c r="C9" s="155"/>
      <c r="D9" s="155"/>
      <c r="E9" s="155"/>
      <c r="F9" s="155"/>
      <c r="G9" s="155"/>
      <c r="H9" s="156"/>
      <c r="N9" s="65"/>
      <c r="O9" s="65"/>
      <c r="P9" s="65"/>
      <c r="Q9" s="65"/>
    </row>
    <row r="10" spans="1:17" ht="21">
      <c r="B10" s="91" t="s">
        <v>98</v>
      </c>
      <c r="N10" s="65"/>
      <c r="O10" s="65"/>
      <c r="P10" s="65"/>
      <c r="Q10" s="65"/>
    </row>
    <row r="11" spans="1:17" ht="18" customHeight="1">
      <c r="C11" s="39" t="s">
        <v>79</v>
      </c>
      <c r="D11" s="40"/>
      <c r="E11" s="40"/>
      <c r="F11" s="40"/>
      <c r="G11" s="49"/>
      <c r="H11" s="40"/>
      <c r="I11" s="40"/>
      <c r="J11" s="40"/>
      <c r="K11" s="40"/>
    </row>
    <row r="12" spans="1:17" ht="5.0999999999999996" customHeight="1">
      <c r="C12" s="39"/>
      <c r="D12" s="40"/>
      <c r="E12" s="40"/>
      <c r="F12" s="40"/>
      <c r="G12" s="40"/>
      <c r="H12" s="40"/>
      <c r="I12" s="40"/>
      <c r="J12" s="40"/>
      <c r="K12" s="40"/>
    </row>
    <row r="13" spans="1:17" ht="21">
      <c r="B13" s="91" t="s">
        <v>97</v>
      </c>
    </row>
    <row r="14" spans="1:17" ht="18" customHeight="1">
      <c r="C14" s="39" t="s">
        <v>109</v>
      </c>
      <c r="D14" s="40"/>
      <c r="E14" s="40"/>
      <c r="F14" s="40"/>
      <c r="G14" s="40"/>
      <c r="H14" s="40"/>
      <c r="I14" s="40"/>
      <c r="J14" s="40"/>
      <c r="K14" s="40"/>
      <c r="L14" s="40"/>
    </row>
    <row r="15" spans="1:17" ht="21.6" thickBot="1">
      <c r="B15" s="91" t="s">
        <v>203</v>
      </c>
    </row>
    <row r="16" spans="1:17" ht="16.05" customHeight="1">
      <c r="C16" s="45" t="s">
        <v>80</v>
      </c>
      <c r="D16" s="51" t="s">
        <v>110</v>
      </c>
      <c r="E16" s="52"/>
      <c r="F16" s="52"/>
      <c r="G16" s="52"/>
      <c r="H16" s="52"/>
      <c r="I16" s="52"/>
      <c r="J16" s="53"/>
      <c r="K16" s="45" t="s">
        <v>81</v>
      </c>
      <c r="L16" s="160" t="s">
        <v>215</v>
      </c>
      <c r="M16" s="161"/>
      <c r="N16" s="161"/>
      <c r="O16" s="161"/>
      <c r="P16" s="161"/>
      <c r="Q16" s="162"/>
    </row>
    <row r="17" spans="2:17" ht="16.05" customHeight="1">
      <c r="D17" s="57" t="s">
        <v>147</v>
      </c>
      <c r="E17" s="87"/>
      <c r="F17" s="87"/>
      <c r="G17" s="87"/>
      <c r="H17" s="87"/>
      <c r="I17" s="87"/>
      <c r="J17" s="88"/>
      <c r="L17" s="163"/>
      <c r="M17" s="164"/>
      <c r="N17" s="164"/>
      <c r="O17" s="164"/>
      <c r="P17" s="164"/>
      <c r="Q17" s="165"/>
    </row>
    <row r="18" spans="2:17" ht="16.05" customHeight="1" thickBot="1">
      <c r="D18" s="57" t="s">
        <v>111</v>
      </c>
      <c r="E18" s="87"/>
      <c r="F18" s="87"/>
      <c r="G18" s="87"/>
      <c r="H18" s="87" t="s">
        <v>112</v>
      </c>
      <c r="I18" s="87"/>
      <c r="J18" s="88"/>
      <c r="L18" s="166"/>
      <c r="M18" s="167"/>
      <c r="N18" s="167"/>
      <c r="O18" s="167"/>
      <c r="P18" s="167"/>
      <c r="Q18" s="168"/>
    </row>
    <row r="19" spans="2:17" ht="3" customHeight="1" thickBot="1">
      <c r="D19" s="54"/>
      <c r="E19" s="55"/>
      <c r="F19" s="55"/>
      <c r="G19" s="55"/>
      <c r="H19" s="55"/>
      <c r="I19" s="55"/>
      <c r="J19" s="56"/>
    </row>
    <row r="20" spans="2:17" ht="24" customHeight="1" thickBot="1">
      <c r="B20" s="91" t="s">
        <v>204</v>
      </c>
    </row>
    <row r="21" spans="2:17" ht="19.95" customHeight="1">
      <c r="C21" s="39" t="s">
        <v>83</v>
      </c>
      <c r="E21" s="82" t="s">
        <v>141</v>
      </c>
      <c r="F21" s="46"/>
      <c r="G21" s="46"/>
      <c r="H21" s="46"/>
      <c r="I21" s="46"/>
      <c r="J21" s="47"/>
      <c r="K21" s="41" t="s">
        <v>151</v>
      </c>
      <c r="L21" s="41"/>
      <c r="M21" s="41"/>
      <c r="N21" s="41"/>
      <c r="O21" s="41"/>
    </row>
    <row r="22" spans="2:17" ht="16.05" customHeight="1">
      <c r="C22" s="39" t="s">
        <v>155</v>
      </c>
      <c r="E22" s="102" t="s">
        <v>156</v>
      </c>
      <c r="F22" s="100"/>
      <c r="G22" s="100"/>
      <c r="H22" s="100"/>
      <c r="I22" s="100"/>
      <c r="J22" s="101"/>
      <c r="K22" s="41" t="s">
        <v>154</v>
      </c>
      <c r="L22" s="41"/>
      <c r="M22" s="41"/>
      <c r="N22" s="41"/>
      <c r="O22" s="41"/>
    </row>
    <row r="23" spans="2:17" ht="16.05" customHeight="1">
      <c r="C23" s="39" t="s">
        <v>96</v>
      </c>
      <c r="E23" s="57" t="s">
        <v>82</v>
      </c>
      <c r="F23" s="42"/>
      <c r="G23" s="42"/>
      <c r="H23" s="42"/>
      <c r="I23" s="42"/>
      <c r="J23" s="50"/>
    </row>
    <row r="24" spans="2:17" ht="16.05" customHeight="1" thickBot="1">
      <c r="C24" s="39" t="s">
        <v>84</v>
      </c>
      <c r="E24" s="58" t="s">
        <v>158</v>
      </c>
      <c r="F24" s="43"/>
      <c r="G24" s="43"/>
      <c r="H24" s="43"/>
      <c r="I24" s="43"/>
      <c r="J24" s="44"/>
    </row>
    <row r="25" spans="2:17" ht="21.6" thickBot="1">
      <c r="B25" s="91" t="s">
        <v>157</v>
      </c>
    </row>
    <row r="26" spans="2:17" ht="31.95" customHeight="1" thickBot="1">
      <c r="E26" s="143" t="s">
        <v>148</v>
      </c>
      <c r="F26" s="144"/>
      <c r="G26" s="144"/>
      <c r="H26" s="144"/>
      <c r="I26" s="144"/>
      <c r="J26" s="144"/>
      <c r="K26" s="145"/>
      <c r="M26" s="157" t="s">
        <v>149</v>
      </c>
      <c r="N26" s="158"/>
      <c r="O26" s="158"/>
      <c r="P26" s="159"/>
    </row>
  </sheetData>
  <sheetProtection sheet="1" objects="1" scenarios="1" selectLockedCells="1"/>
  <mergeCells count="7">
    <mergeCell ref="E26:K26"/>
    <mergeCell ref="A2:H2"/>
    <mergeCell ref="A6:H9"/>
    <mergeCell ref="M26:P26"/>
    <mergeCell ref="L16:Q18"/>
    <mergeCell ref="A1:J1"/>
    <mergeCell ref="A3:J4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9E9D-07FA-4400-A9FA-9EA1072327FE}">
  <sheetPr codeName="Sheet2">
    <tabColor rgb="FF00B0F0"/>
  </sheetPr>
  <dimension ref="A1:AY138"/>
  <sheetViews>
    <sheetView showGridLines="0" showRowColHeader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3" sqref="D3:H3"/>
    </sheetView>
  </sheetViews>
  <sheetFormatPr defaultColWidth="9" defaultRowHeight="13.2"/>
  <cols>
    <col min="1" max="1" width="4.21875" style="1" bestFit="1" customWidth="1"/>
    <col min="2" max="2" width="14.77734375" style="1" customWidth="1"/>
    <col min="3" max="3" width="20.44140625" style="1" bestFit="1" customWidth="1"/>
    <col min="4" max="4" width="8.6640625" style="1" customWidth="1"/>
    <col min="5" max="5" width="4.6640625" style="1" customWidth="1"/>
    <col min="6" max="11" width="10.6640625" style="1" customWidth="1"/>
    <col min="12" max="13" width="4.77734375" style="1" customWidth="1"/>
    <col min="14" max="14" width="4.6640625" style="1" customWidth="1"/>
    <col min="15" max="15" width="5.44140625" style="1" customWidth="1"/>
    <col min="16" max="17" width="3.44140625" style="1" bestFit="1" customWidth="1"/>
    <col min="18" max="18" width="4.6640625" style="1" customWidth="1"/>
    <col min="19" max="19" width="9" style="1"/>
    <col min="20" max="20" width="30.6640625" style="1" customWidth="1"/>
    <col min="21" max="22" width="13.6640625" style="1" customWidth="1"/>
    <col min="23" max="23" width="13.6640625" style="1" hidden="1" customWidth="1"/>
    <col min="24" max="24" width="16.6640625" style="1" hidden="1" customWidth="1"/>
    <col min="25" max="25" width="20.6640625" style="1" customWidth="1"/>
    <col min="26" max="26" width="5.44140625" style="1" bestFit="1" customWidth="1"/>
    <col min="27" max="28" width="3.109375" style="1" customWidth="1"/>
    <col min="29" max="29" width="9" style="1"/>
    <col min="30" max="30" width="3.44140625" style="1" hidden="1" customWidth="1"/>
    <col min="31" max="33" width="3.109375" style="1" customWidth="1"/>
    <col min="34" max="34" width="20.6640625" style="1" customWidth="1"/>
    <col min="35" max="35" width="5.44140625" style="1" bestFit="1" customWidth="1"/>
    <col min="36" max="37" width="3.109375" style="1" customWidth="1"/>
    <col min="38" max="38" width="9" style="1"/>
    <col min="39" max="39" width="3.44140625" style="1" hidden="1" customWidth="1"/>
    <col min="40" max="42" width="3.109375" style="1" customWidth="1"/>
    <col min="43" max="43" width="40.6640625" style="1" customWidth="1"/>
    <col min="44" max="50" width="4.6640625" style="1" customWidth="1"/>
    <col min="51" max="51" width="21.88671875" style="1" customWidth="1"/>
    <col min="52" max="16384" width="9" style="1"/>
  </cols>
  <sheetData>
    <row r="1" spans="1:51" ht="60" customHeight="1" thickBot="1">
      <c r="A1" s="90"/>
      <c r="B1" s="90"/>
      <c r="C1" s="90"/>
      <c r="D1" s="199" t="s">
        <v>206</v>
      </c>
      <c r="E1" s="199"/>
      <c r="F1" s="199"/>
      <c r="G1" s="199"/>
      <c r="H1" s="199"/>
      <c r="I1" s="123"/>
      <c r="J1" s="200" t="s">
        <v>205</v>
      </c>
      <c r="K1" s="200"/>
      <c r="L1" s="200"/>
      <c r="M1" s="200"/>
      <c r="N1" s="200"/>
      <c r="O1" s="200"/>
      <c r="P1" s="200"/>
      <c r="Q1" s="200"/>
      <c r="R1" s="200"/>
      <c r="S1" s="201"/>
      <c r="T1" s="201"/>
      <c r="U1" s="66"/>
      <c r="V1" s="66"/>
      <c r="W1" s="66"/>
      <c r="X1" s="67"/>
      <c r="Y1" s="67"/>
      <c r="Z1" s="67"/>
      <c r="AA1" s="67"/>
      <c r="AQ1" s="107"/>
      <c r="AR1" s="108"/>
      <c r="AS1" s="108"/>
      <c r="AT1" s="108"/>
      <c r="AU1" s="108"/>
      <c r="AV1" s="108"/>
      <c r="AW1" s="108"/>
      <c r="AX1" s="108"/>
    </row>
    <row r="2" spans="1:51" ht="36" customHeight="1" thickTop="1">
      <c r="A2" s="137"/>
      <c r="B2" s="137"/>
      <c r="D2" s="176" t="s">
        <v>163</v>
      </c>
      <c r="E2" s="177"/>
      <c r="F2" s="177"/>
      <c r="G2" s="177"/>
      <c r="H2" s="189"/>
      <c r="I2" s="214" t="s">
        <v>166</v>
      </c>
      <c r="J2" s="177"/>
      <c r="K2" s="178"/>
      <c r="L2" s="176" t="s">
        <v>190</v>
      </c>
      <c r="M2" s="177"/>
      <c r="N2" s="177"/>
      <c r="O2" s="177"/>
      <c r="P2" s="177"/>
      <c r="Q2" s="177"/>
      <c r="R2" s="178"/>
      <c r="S2" s="121" t="s">
        <v>164</v>
      </c>
      <c r="T2" s="77" t="s">
        <v>165</v>
      </c>
      <c r="U2" s="77" t="s">
        <v>167</v>
      </c>
      <c r="V2" s="77" t="s">
        <v>168</v>
      </c>
      <c r="W2" s="132"/>
      <c r="X2" s="133"/>
      <c r="Y2" s="179" t="s">
        <v>195</v>
      </c>
      <c r="Z2" s="180"/>
      <c r="AA2" s="180" t="s">
        <v>196</v>
      </c>
      <c r="AB2" s="183"/>
      <c r="AC2" s="183"/>
      <c r="AD2" s="183"/>
      <c r="AE2" s="183"/>
      <c r="AF2" s="183"/>
      <c r="AG2" s="183"/>
      <c r="AH2" s="179" t="s">
        <v>199</v>
      </c>
      <c r="AI2" s="180"/>
      <c r="AJ2" s="180" t="s">
        <v>200</v>
      </c>
      <c r="AK2" s="183"/>
      <c r="AL2" s="195"/>
      <c r="AQ2" s="107"/>
      <c r="AR2" s="108"/>
      <c r="AS2" s="108"/>
      <c r="AT2" s="108"/>
      <c r="AU2" s="108"/>
      <c r="AV2" s="108"/>
      <c r="AW2" s="108"/>
      <c r="AX2" s="108"/>
    </row>
    <row r="3" spans="1:51" ht="36" customHeight="1" thickBot="1">
      <c r="A3" s="137"/>
      <c r="B3" s="137"/>
      <c r="C3" s="2"/>
      <c r="D3" s="203"/>
      <c r="E3" s="204"/>
      <c r="F3" s="204"/>
      <c r="G3" s="204"/>
      <c r="H3" s="205"/>
      <c r="I3" s="215"/>
      <c r="J3" s="216"/>
      <c r="K3" s="217"/>
      <c r="L3" s="173"/>
      <c r="M3" s="174"/>
      <c r="N3" s="174"/>
      <c r="O3" s="174"/>
      <c r="P3" s="174"/>
      <c r="Q3" s="174"/>
      <c r="R3" s="175"/>
      <c r="S3" s="122"/>
      <c r="T3" s="31"/>
      <c r="U3" s="35"/>
      <c r="V3" s="35"/>
      <c r="W3" s="132"/>
      <c r="X3" s="133"/>
      <c r="Y3" s="181"/>
      <c r="Z3" s="182"/>
      <c r="AA3" s="184"/>
      <c r="AB3" s="185"/>
      <c r="AC3" s="185"/>
      <c r="AD3" s="185"/>
      <c r="AE3" s="185"/>
      <c r="AF3" s="185"/>
      <c r="AG3" s="185"/>
      <c r="AH3" s="193">
        <f>COUNTA(B7:B26)*4000</f>
        <v>0</v>
      </c>
      <c r="AI3" s="194"/>
      <c r="AJ3" s="196"/>
      <c r="AK3" s="197"/>
      <c r="AL3" s="198"/>
      <c r="AQ3" s="108"/>
      <c r="AR3" s="187"/>
      <c r="AS3" s="187"/>
      <c r="AT3" s="187"/>
      <c r="AU3" s="187"/>
      <c r="AV3" s="187"/>
      <c r="AW3" s="187"/>
      <c r="AX3" s="187"/>
    </row>
    <row r="4" spans="1:51" ht="4.95" customHeight="1" thickTop="1" thickBot="1">
      <c r="A4" s="137"/>
      <c r="B4" s="137"/>
      <c r="AQ4" s="108"/>
      <c r="AR4" s="187"/>
      <c r="AS4" s="187"/>
      <c r="AT4" s="187"/>
      <c r="AU4" s="187"/>
      <c r="AV4" s="187"/>
      <c r="AW4" s="187"/>
      <c r="AX4" s="187"/>
    </row>
    <row r="5" spans="1:51" s="96" customFormat="1" ht="24" customHeight="1" thickTop="1" thickBot="1">
      <c r="A5" s="137"/>
      <c r="B5" s="137"/>
      <c r="C5" s="191" t="s">
        <v>15</v>
      </c>
      <c r="D5" s="192"/>
      <c r="E5" s="192"/>
      <c r="F5" s="218" t="s">
        <v>146</v>
      </c>
      <c r="G5" s="218"/>
      <c r="H5" s="218"/>
      <c r="I5" s="218"/>
      <c r="J5" s="92"/>
      <c r="K5" s="92"/>
      <c r="L5" s="92"/>
      <c r="M5" s="92"/>
      <c r="N5" s="93"/>
      <c r="O5" s="188" t="s">
        <v>2</v>
      </c>
      <c r="P5" s="188"/>
      <c r="Q5" s="188"/>
      <c r="R5" s="94" t="s">
        <v>12</v>
      </c>
      <c r="S5" s="188" t="s">
        <v>85</v>
      </c>
      <c r="T5" s="188"/>
      <c r="U5" s="188"/>
      <c r="V5" s="188"/>
      <c r="W5" s="190"/>
      <c r="X5" s="95"/>
      <c r="Y5" s="124" t="s">
        <v>26</v>
      </c>
      <c r="Z5" s="208" t="s">
        <v>188</v>
      </c>
      <c r="AA5" s="208"/>
      <c r="AB5" s="208"/>
      <c r="AC5" s="208"/>
      <c r="AD5" s="208"/>
      <c r="AE5" s="208"/>
      <c r="AF5" s="208"/>
      <c r="AG5" s="209"/>
      <c r="AH5" s="125" t="s">
        <v>189</v>
      </c>
      <c r="AI5" s="171" t="s">
        <v>188</v>
      </c>
      <c r="AJ5" s="171"/>
      <c r="AK5" s="171"/>
      <c r="AL5" s="171"/>
      <c r="AM5" s="171"/>
      <c r="AN5" s="171"/>
      <c r="AO5" s="171"/>
      <c r="AP5" s="172"/>
      <c r="AQ5" s="109"/>
      <c r="AR5" s="186"/>
      <c r="AS5" s="186"/>
      <c r="AT5" s="186"/>
      <c r="AU5" s="186"/>
      <c r="AV5" s="186"/>
      <c r="AW5" s="186"/>
      <c r="AX5" s="186"/>
    </row>
    <row r="6" spans="1:51" s="96" customFormat="1" ht="28.05" customHeight="1" thickTop="1" thickBot="1">
      <c r="A6" s="138" t="s">
        <v>17</v>
      </c>
      <c r="B6" s="139" t="s">
        <v>6</v>
      </c>
      <c r="C6" s="78" t="s">
        <v>11</v>
      </c>
      <c r="D6" s="119" t="s">
        <v>136</v>
      </c>
      <c r="E6" s="78" t="s">
        <v>123</v>
      </c>
      <c r="F6" s="78" t="s">
        <v>0</v>
      </c>
      <c r="G6" s="78" t="s">
        <v>1</v>
      </c>
      <c r="H6" s="78" t="s">
        <v>130</v>
      </c>
      <c r="I6" s="78" t="s">
        <v>131</v>
      </c>
      <c r="J6" s="78" t="s">
        <v>132</v>
      </c>
      <c r="K6" s="78" t="s">
        <v>133</v>
      </c>
      <c r="L6" s="206" t="s">
        <v>182</v>
      </c>
      <c r="M6" s="207"/>
      <c r="N6" s="75" t="s">
        <v>13</v>
      </c>
      <c r="O6" s="75" t="s">
        <v>5</v>
      </c>
      <c r="P6" s="78" t="s">
        <v>3</v>
      </c>
      <c r="Q6" s="78" t="s">
        <v>4</v>
      </c>
      <c r="R6" s="119" t="s">
        <v>137</v>
      </c>
      <c r="S6" s="59" t="s">
        <v>134</v>
      </c>
      <c r="T6" s="59" t="s">
        <v>31</v>
      </c>
      <c r="U6" s="75" t="s">
        <v>28</v>
      </c>
      <c r="V6" s="119" t="s">
        <v>29</v>
      </c>
      <c r="W6" s="79" t="s">
        <v>30</v>
      </c>
      <c r="X6" s="80" t="s">
        <v>135</v>
      </c>
      <c r="Y6" s="81" t="s">
        <v>19</v>
      </c>
      <c r="Z6" s="75" t="s">
        <v>20</v>
      </c>
      <c r="AA6" s="78" t="s">
        <v>3</v>
      </c>
      <c r="AB6" s="78" t="s">
        <v>4</v>
      </c>
      <c r="AC6" s="78" t="s">
        <v>21</v>
      </c>
      <c r="AD6" s="75" t="s">
        <v>22</v>
      </c>
      <c r="AE6" s="75" t="s">
        <v>23</v>
      </c>
      <c r="AF6" s="75" t="s">
        <v>115</v>
      </c>
      <c r="AG6" s="97" t="s">
        <v>129</v>
      </c>
      <c r="AH6" s="81" t="s">
        <v>19</v>
      </c>
      <c r="AI6" s="75" t="s">
        <v>20</v>
      </c>
      <c r="AJ6" s="78" t="s">
        <v>3</v>
      </c>
      <c r="AK6" s="78" t="s">
        <v>4</v>
      </c>
      <c r="AL6" s="78" t="s">
        <v>21</v>
      </c>
      <c r="AM6" s="75" t="s">
        <v>22</v>
      </c>
      <c r="AN6" s="75" t="s">
        <v>23</v>
      </c>
      <c r="AO6" s="75" t="s">
        <v>115</v>
      </c>
      <c r="AP6" s="103" t="s">
        <v>129</v>
      </c>
      <c r="AQ6" s="110"/>
      <c r="AR6" s="111"/>
      <c r="AS6" s="111"/>
      <c r="AT6" s="111"/>
      <c r="AU6" s="111"/>
      <c r="AV6" s="111"/>
      <c r="AW6" s="111"/>
      <c r="AX6" s="112"/>
    </row>
    <row r="7" spans="1:51" ht="36" customHeight="1" thickTop="1">
      <c r="A7" s="84">
        <v>1</v>
      </c>
      <c r="B7" s="8"/>
      <c r="C7" s="21"/>
      <c r="D7" s="9"/>
      <c r="E7" s="10"/>
      <c r="F7" s="11"/>
      <c r="G7" s="11"/>
      <c r="H7" s="15"/>
      <c r="I7" s="11"/>
      <c r="J7" s="11"/>
      <c r="K7" s="11"/>
      <c r="L7" s="210"/>
      <c r="M7" s="211"/>
      <c r="N7" s="9"/>
      <c r="O7" s="9"/>
      <c r="P7" s="9"/>
      <c r="Q7" s="9"/>
      <c r="R7" s="36" t="str">
        <f>IF(O7="","",DATEDIF(DATE(O7,P7,Q7),DATE(2025,4,1),"y"))</f>
        <v/>
      </c>
      <c r="S7" s="20"/>
      <c r="T7" s="140"/>
      <c r="U7" s="10"/>
      <c r="V7" s="10"/>
      <c r="W7" s="61"/>
      <c r="X7" s="71"/>
      <c r="Y7" s="22"/>
      <c r="Z7" s="23"/>
      <c r="AA7" s="9"/>
      <c r="AB7" s="9"/>
      <c r="AC7" s="23"/>
      <c r="AD7" s="23"/>
      <c r="AE7" s="64"/>
      <c r="AF7" s="64"/>
      <c r="AG7" s="62"/>
      <c r="AH7" s="22"/>
      <c r="AI7" s="23"/>
      <c r="AJ7" s="9"/>
      <c r="AK7" s="9"/>
      <c r="AL7" s="23"/>
      <c r="AM7" s="23"/>
      <c r="AN7" s="64"/>
      <c r="AO7" s="64"/>
      <c r="AP7" s="104"/>
      <c r="AQ7" s="113"/>
      <c r="AR7" s="114"/>
      <c r="AS7" s="114"/>
      <c r="AT7" s="114"/>
      <c r="AU7" s="114"/>
      <c r="AV7" s="114"/>
      <c r="AW7" s="114"/>
      <c r="AX7" s="114"/>
      <c r="AY7" s="1" t="str">
        <f>IF(B7="","",$D$3)</f>
        <v/>
      </c>
    </row>
    <row r="8" spans="1:51" ht="36" customHeight="1">
      <c r="A8" s="85">
        <v>2</v>
      </c>
      <c r="B8" s="12"/>
      <c r="C8" s="25"/>
      <c r="D8" s="13"/>
      <c r="E8" s="14"/>
      <c r="F8" s="15"/>
      <c r="G8" s="15"/>
      <c r="H8" s="15"/>
      <c r="I8" s="15"/>
      <c r="J8" s="15"/>
      <c r="K8" s="15"/>
      <c r="L8" s="212"/>
      <c r="M8" s="213"/>
      <c r="N8" s="13"/>
      <c r="O8" s="9"/>
      <c r="P8" s="9"/>
      <c r="Q8" s="9"/>
      <c r="R8" s="37" t="str">
        <f t="shared" ref="R8:R26" si="0">IF(O8="","",DATEDIF(DATE(O8,P8,Q8),DATE(2025,4,1),"y"))</f>
        <v/>
      </c>
      <c r="S8" s="24"/>
      <c r="T8" s="141"/>
      <c r="U8" s="14"/>
      <c r="V8" s="14"/>
      <c r="W8" s="26"/>
      <c r="X8" s="76"/>
      <c r="Y8" s="27"/>
      <c r="Z8" s="13"/>
      <c r="AA8" s="13"/>
      <c r="AB8" s="13"/>
      <c r="AC8" s="13"/>
      <c r="AD8" s="13"/>
      <c r="AE8" s="14"/>
      <c r="AF8" s="14"/>
      <c r="AG8" s="26"/>
      <c r="AH8" s="27"/>
      <c r="AI8" s="13"/>
      <c r="AJ8" s="13"/>
      <c r="AK8" s="13"/>
      <c r="AL8" s="13"/>
      <c r="AM8" s="13"/>
      <c r="AN8" s="14"/>
      <c r="AO8" s="14"/>
      <c r="AP8" s="105"/>
      <c r="AQ8" s="113"/>
      <c r="AR8" s="114"/>
      <c r="AS8" s="114"/>
      <c r="AT8" s="114"/>
      <c r="AU8" s="114"/>
      <c r="AV8" s="114"/>
      <c r="AW8" s="114"/>
      <c r="AX8" s="114"/>
      <c r="AY8" s="1" t="str">
        <f t="shared" ref="AY8:AY26" si="1">IF(B8="","",$D$3)</f>
        <v/>
      </c>
    </row>
    <row r="9" spans="1:51" ht="36" customHeight="1">
      <c r="A9" s="85">
        <v>3</v>
      </c>
      <c r="B9" s="12"/>
      <c r="C9" s="25"/>
      <c r="D9" s="13"/>
      <c r="E9" s="14"/>
      <c r="F9" s="15"/>
      <c r="G9" s="15"/>
      <c r="H9" s="15"/>
      <c r="I9" s="15"/>
      <c r="J9" s="15"/>
      <c r="K9" s="15"/>
      <c r="L9" s="212"/>
      <c r="M9" s="213"/>
      <c r="N9" s="13"/>
      <c r="O9" s="13"/>
      <c r="P9" s="13"/>
      <c r="Q9" s="13"/>
      <c r="R9" s="37" t="str">
        <f t="shared" si="0"/>
        <v/>
      </c>
      <c r="S9" s="24"/>
      <c r="T9" s="141"/>
      <c r="U9" s="14"/>
      <c r="V9" s="14"/>
      <c r="W9" s="26"/>
      <c r="X9" s="60"/>
      <c r="Y9" s="27"/>
      <c r="Z9" s="13"/>
      <c r="AA9" s="13"/>
      <c r="AB9" s="13"/>
      <c r="AC9" s="13"/>
      <c r="AD9" s="13"/>
      <c r="AE9" s="14"/>
      <c r="AF9" s="14"/>
      <c r="AG9" s="26"/>
      <c r="AH9" s="27"/>
      <c r="AI9" s="13"/>
      <c r="AJ9" s="13"/>
      <c r="AK9" s="13"/>
      <c r="AL9" s="13"/>
      <c r="AM9" s="13"/>
      <c r="AN9" s="14"/>
      <c r="AO9" s="14"/>
      <c r="AP9" s="105"/>
      <c r="AQ9" s="113"/>
      <c r="AR9" s="114"/>
      <c r="AS9" s="114"/>
      <c r="AT9" s="114"/>
      <c r="AU9" s="114"/>
      <c r="AV9" s="114"/>
      <c r="AW9" s="114"/>
      <c r="AX9" s="114"/>
      <c r="AY9" s="1" t="str">
        <f t="shared" si="1"/>
        <v/>
      </c>
    </row>
    <row r="10" spans="1:51" ht="36" customHeight="1">
      <c r="A10" s="85">
        <v>4</v>
      </c>
      <c r="B10" s="12"/>
      <c r="C10" s="25"/>
      <c r="D10" s="13"/>
      <c r="E10" s="14"/>
      <c r="F10" s="15"/>
      <c r="G10" s="15"/>
      <c r="H10" s="15"/>
      <c r="I10" s="15"/>
      <c r="J10" s="15"/>
      <c r="K10" s="15"/>
      <c r="L10" s="212"/>
      <c r="M10" s="213"/>
      <c r="N10" s="13"/>
      <c r="O10" s="13"/>
      <c r="P10" s="13"/>
      <c r="Q10" s="13"/>
      <c r="R10" s="37" t="str">
        <f t="shared" si="0"/>
        <v/>
      </c>
      <c r="S10" s="24"/>
      <c r="T10" s="141"/>
      <c r="U10" s="14"/>
      <c r="V10" s="14"/>
      <c r="W10" s="26"/>
      <c r="X10" s="60"/>
      <c r="Y10" s="27"/>
      <c r="Z10" s="13"/>
      <c r="AA10" s="13"/>
      <c r="AB10" s="13"/>
      <c r="AC10" s="13"/>
      <c r="AD10" s="13"/>
      <c r="AE10" s="14"/>
      <c r="AF10" s="14"/>
      <c r="AG10" s="26"/>
      <c r="AH10" s="27"/>
      <c r="AI10" s="13"/>
      <c r="AJ10" s="13"/>
      <c r="AK10" s="13"/>
      <c r="AL10" s="13"/>
      <c r="AM10" s="13"/>
      <c r="AN10" s="14"/>
      <c r="AO10" s="14"/>
      <c r="AP10" s="105"/>
      <c r="AQ10" s="113"/>
      <c r="AR10" s="114"/>
      <c r="AS10" s="114"/>
      <c r="AT10" s="114"/>
      <c r="AU10" s="114"/>
      <c r="AV10" s="114"/>
      <c r="AW10" s="114"/>
      <c r="AX10" s="114"/>
      <c r="AY10" s="1" t="str">
        <f t="shared" si="1"/>
        <v/>
      </c>
    </row>
    <row r="11" spans="1:51" ht="36" customHeight="1">
      <c r="A11" s="85">
        <v>5</v>
      </c>
      <c r="B11" s="12"/>
      <c r="C11" s="25"/>
      <c r="D11" s="13"/>
      <c r="E11" s="14"/>
      <c r="F11" s="15"/>
      <c r="G11" s="15"/>
      <c r="H11" s="15"/>
      <c r="I11" s="15"/>
      <c r="J11" s="15"/>
      <c r="K11" s="15"/>
      <c r="L11" s="212"/>
      <c r="M11" s="213"/>
      <c r="N11" s="13"/>
      <c r="O11" s="13"/>
      <c r="P11" s="13"/>
      <c r="Q11" s="13"/>
      <c r="R11" s="37" t="str">
        <f t="shared" si="0"/>
        <v/>
      </c>
      <c r="S11" s="24"/>
      <c r="T11" s="141"/>
      <c r="U11" s="14"/>
      <c r="V11" s="14"/>
      <c r="W11" s="26"/>
      <c r="X11" s="60"/>
      <c r="Y11" s="27"/>
      <c r="Z11" s="13"/>
      <c r="AA11" s="13"/>
      <c r="AB11" s="13"/>
      <c r="AC11" s="13"/>
      <c r="AD11" s="13"/>
      <c r="AE11" s="14"/>
      <c r="AF11" s="14"/>
      <c r="AG11" s="26"/>
      <c r="AH11" s="27"/>
      <c r="AI11" s="13"/>
      <c r="AJ11" s="13"/>
      <c r="AK11" s="13"/>
      <c r="AL11" s="13"/>
      <c r="AM11" s="13"/>
      <c r="AN11" s="14"/>
      <c r="AO11" s="14"/>
      <c r="AP11" s="105"/>
      <c r="AQ11" s="113"/>
      <c r="AR11" s="114"/>
      <c r="AS11" s="114"/>
      <c r="AT11" s="114"/>
      <c r="AU11" s="114"/>
      <c r="AV11" s="114"/>
      <c r="AW11" s="114"/>
      <c r="AX11" s="114"/>
      <c r="AY11" s="1" t="str">
        <f t="shared" si="1"/>
        <v/>
      </c>
    </row>
    <row r="12" spans="1:51" ht="36" customHeight="1">
      <c r="A12" s="85">
        <v>6</v>
      </c>
      <c r="B12" s="12"/>
      <c r="C12" s="25"/>
      <c r="D12" s="13"/>
      <c r="E12" s="14"/>
      <c r="F12" s="15"/>
      <c r="G12" s="15"/>
      <c r="H12" s="15"/>
      <c r="I12" s="15"/>
      <c r="J12" s="15"/>
      <c r="K12" s="15"/>
      <c r="L12" s="212"/>
      <c r="M12" s="213"/>
      <c r="N12" s="13"/>
      <c r="O12" s="13"/>
      <c r="P12" s="13"/>
      <c r="Q12" s="13"/>
      <c r="R12" s="37" t="str">
        <f t="shared" si="0"/>
        <v/>
      </c>
      <c r="S12" s="24"/>
      <c r="T12" s="141"/>
      <c r="U12" s="14"/>
      <c r="V12" s="14"/>
      <c r="W12" s="26"/>
      <c r="X12" s="60"/>
      <c r="Y12" s="27"/>
      <c r="Z12" s="13"/>
      <c r="AA12" s="13"/>
      <c r="AB12" s="13"/>
      <c r="AC12" s="13"/>
      <c r="AD12" s="13"/>
      <c r="AE12" s="14"/>
      <c r="AF12" s="14"/>
      <c r="AG12" s="26"/>
      <c r="AH12" s="27"/>
      <c r="AI12" s="13"/>
      <c r="AJ12" s="13"/>
      <c r="AK12" s="13"/>
      <c r="AL12" s="13"/>
      <c r="AM12" s="13"/>
      <c r="AN12" s="14"/>
      <c r="AO12" s="14"/>
      <c r="AP12" s="105"/>
      <c r="AQ12" s="113"/>
      <c r="AR12" s="114"/>
      <c r="AS12" s="114"/>
      <c r="AT12" s="114"/>
      <c r="AU12" s="114"/>
      <c r="AV12" s="114"/>
      <c r="AW12" s="114"/>
      <c r="AX12" s="114"/>
      <c r="AY12" s="1" t="str">
        <f t="shared" si="1"/>
        <v/>
      </c>
    </row>
    <row r="13" spans="1:51" ht="36" customHeight="1">
      <c r="A13" s="85">
        <v>7</v>
      </c>
      <c r="B13" s="12"/>
      <c r="C13" s="25"/>
      <c r="D13" s="13"/>
      <c r="E13" s="14"/>
      <c r="F13" s="15"/>
      <c r="G13" s="15"/>
      <c r="H13" s="15"/>
      <c r="I13" s="15"/>
      <c r="J13" s="15"/>
      <c r="K13" s="15"/>
      <c r="L13" s="212"/>
      <c r="M13" s="213"/>
      <c r="N13" s="13"/>
      <c r="O13" s="13"/>
      <c r="P13" s="13"/>
      <c r="Q13" s="13"/>
      <c r="R13" s="37" t="str">
        <f t="shared" si="0"/>
        <v/>
      </c>
      <c r="S13" s="24"/>
      <c r="T13" s="141"/>
      <c r="U13" s="14"/>
      <c r="V13" s="14"/>
      <c r="W13" s="26"/>
      <c r="X13" s="60"/>
      <c r="Y13" s="27"/>
      <c r="Z13" s="13"/>
      <c r="AA13" s="13"/>
      <c r="AB13" s="13"/>
      <c r="AC13" s="13"/>
      <c r="AD13" s="13"/>
      <c r="AE13" s="14"/>
      <c r="AF13" s="14"/>
      <c r="AG13" s="26"/>
      <c r="AH13" s="27"/>
      <c r="AI13" s="13"/>
      <c r="AJ13" s="13"/>
      <c r="AK13" s="13"/>
      <c r="AL13" s="13"/>
      <c r="AM13" s="13"/>
      <c r="AN13" s="14"/>
      <c r="AO13" s="14"/>
      <c r="AP13" s="105"/>
      <c r="AQ13" s="113"/>
      <c r="AR13" s="114"/>
      <c r="AS13" s="114"/>
      <c r="AT13" s="114"/>
      <c r="AU13" s="114"/>
      <c r="AV13" s="114"/>
      <c r="AW13" s="114"/>
      <c r="AX13" s="114"/>
      <c r="AY13" s="1" t="str">
        <f t="shared" si="1"/>
        <v/>
      </c>
    </row>
    <row r="14" spans="1:51" ht="36" customHeight="1">
      <c r="A14" s="85">
        <v>8</v>
      </c>
      <c r="B14" s="12"/>
      <c r="C14" s="25"/>
      <c r="D14" s="13"/>
      <c r="E14" s="14"/>
      <c r="F14" s="15"/>
      <c r="G14" s="15"/>
      <c r="H14" s="15"/>
      <c r="I14" s="15"/>
      <c r="J14" s="15"/>
      <c r="K14" s="15"/>
      <c r="L14" s="212"/>
      <c r="M14" s="213"/>
      <c r="N14" s="13"/>
      <c r="O14" s="13"/>
      <c r="P14" s="13"/>
      <c r="Q14" s="13"/>
      <c r="R14" s="37" t="str">
        <f t="shared" si="0"/>
        <v/>
      </c>
      <c r="S14" s="24"/>
      <c r="T14" s="141"/>
      <c r="U14" s="14"/>
      <c r="V14" s="14"/>
      <c r="W14" s="26"/>
      <c r="X14" s="60"/>
      <c r="Y14" s="27"/>
      <c r="Z14" s="13"/>
      <c r="AA14" s="13"/>
      <c r="AB14" s="13"/>
      <c r="AC14" s="13"/>
      <c r="AD14" s="13"/>
      <c r="AE14" s="14"/>
      <c r="AF14" s="14"/>
      <c r="AG14" s="26"/>
      <c r="AH14" s="27"/>
      <c r="AI14" s="13"/>
      <c r="AJ14" s="13"/>
      <c r="AK14" s="13"/>
      <c r="AL14" s="13"/>
      <c r="AM14" s="13"/>
      <c r="AN14" s="14"/>
      <c r="AO14" s="14"/>
      <c r="AP14" s="105"/>
      <c r="AQ14" s="113"/>
      <c r="AR14" s="114"/>
      <c r="AS14" s="114"/>
      <c r="AT14" s="114"/>
      <c r="AU14" s="114"/>
      <c r="AV14" s="114"/>
      <c r="AW14" s="114"/>
      <c r="AX14" s="114"/>
      <c r="AY14" s="1" t="str">
        <f t="shared" si="1"/>
        <v/>
      </c>
    </row>
    <row r="15" spans="1:51" ht="36" customHeight="1">
      <c r="A15" s="85">
        <v>9</v>
      </c>
      <c r="B15" s="12"/>
      <c r="C15" s="25"/>
      <c r="D15" s="13"/>
      <c r="E15" s="14"/>
      <c r="F15" s="15"/>
      <c r="G15" s="15"/>
      <c r="H15" s="15"/>
      <c r="I15" s="15"/>
      <c r="J15" s="15"/>
      <c r="K15" s="15"/>
      <c r="L15" s="212"/>
      <c r="M15" s="213"/>
      <c r="N15" s="13"/>
      <c r="O15" s="13"/>
      <c r="P15" s="13"/>
      <c r="Q15" s="13"/>
      <c r="R15" s="37" t="str">
        <f t="shared" si="0"/>
        <v/>
      </c>
      <c r="S15" s="24"/>
      <c r="T15" s="141"/>
      <c r="U15" s="14"/>
      <c r="V15" s="14"/>
      <c r="W15" s="26"/>
      <c r="X15" s="60"/>
      <c r="Y15" s="27"/>
      <c r="Z15" s="13"/>
      <c r="AA15" s="13"/>
      <c r="AB15" s="13"/>
      <c r="AC15" s="13"/>
      <c r="AD15" s="13"/>
      <c r="AE15" s="14"/>
      <c r="AF15" s="14"/>
      <c r="AG15" s="26"/>
      <c r="AH15" s="27"/>
      <c r="AI15" s="13"/>
      <c r="AJ15" s="13"/>
      <c r="AK15" s="13"/>
      <c r="AL15" s="13"/>
      <c r="AM15" s="13"/>
      <c r="AN15" s="14"/>
      <c r="AO15" s="14"/>
      <c r="AP15" s="105"/>
      <c r="AQ15" s="113"/>
      <c r="AR15" s="114"/>
      <c r="AS15" s="114"/>
      <c r="AT15" s="114"/>
      <c r="AU15" s="114"/>
      <c r="AV15" s="114"/>
      <c r="AW15" s="114"/>
      <c r="AX15" s="114"/>
      <c r="AY15" s="1" t="str">
        <f t="shared" si="1"/>
        <v/>
      </c>
    </row>
    <row r="16" spans="1:51" ht="36" customHeight="1">
      <c r="A16" s="85">
        <v>10</v>
      </c>
      <c r="B16" s="12"/>
      <c r="C16" s="25"/>
      <c r="D16" s="13"/>
      <c r="E16" s="14"/>
      <c r="F16" s="15"/>
      <c r="G16" s="15"/>
      <c r="H16" s="15"/>
      <c r="I16" s="15"/>
      <c r="J16" s="15"/>
      <c r="K16" s="15"/>
      <c r="L16" s="212"/>
      <c r="M16" s="213"/>
      <c r="N16" s="13"/>
      <c r="O16" s="13"/>
      <c r="P16" s="13"/>
      <c r="Q16" s="13"/>
      <c r="R16" s="37" t="str">
        <f t="shared" si="0"/>
        <v/>
      </c>
      <c r="S16" s="24"/>
      <c r="T16" s="141"/>
      <c r="U16" s="14"/>
      <c r="V16" s="14"/>
      <c r="W16" s="26"/>
      <c r="X16" s="60"/>
      <c r="Y16" s="27"/>
      <c r="Z16" s="13"/>
      <c r="AA16" s="13"/>
      <c r="AB16" s="13"/>
      <c r="AC16" s="13"/>
      <c r="AD16" s="13"/>
      <c r="AE16" s="14"/>
      <c r="AF16" s="14"/>
      <c r="AG16" s="26"/>
      <c r="AH16" s="27"/>
      <c r="AI16" s="13"/>
      <c r="AJ16" s="13"/>
      <c r="AK16" s="13"/>
      <c r="AL16" s="13"/>
      <c r="AM16" s="13"/>
      <c r="AN16" s="14"/>
      <c r="AO16" s="14"/>
      <c r="AP16" s="105"/>
      <c r="AQ16" s="113"/>
      <c r="AR16" s="114"/>
      <c r="AS16" s="114"/>
      <c r="AT16" s="114"/>
      <c r="AU16" s="114"/>
      <c r="AV16" s="114"/>
      <c r="AW16" s="114"/>
      <c r="AX16" s="114"/>
      <c r="AY16" s="1" t="str">
        <f t="shared" si="1"/>
        <v/>
      </c>
    </row>
    <row r="17" spans="1:51" ht="36" customHeight="1">
      <c r="A17" s="85">
        <v>11</v>
      </c>
      <c r="B17" s="12"/>
      <c r="C17" s="25"/>
      <c r="D17" s="13"/>
      <c r="E17" s="14"/>
      <c r="F17" s="15"/>
      <c r="G17" s="15"/>
      <c r="H17" s="15"/>
      <c r="I17" s="15"/>
      <c r="J17" s="15"/>
      <c r="K17" s="15"/>
      <c r="L17" s="212"/>
      <c r="M17" s="213"/>
      <c r="N17" s="13"/>
      <c r="O17" s="13"/>
      <c r="P17" s="13"/>
      <c r="Q17" s="13"/>
      <c r="R17" s="37" t="str">
        <f t="shared" si="0"/>
        <v/>
      </c>
      <c r="S17" s="24"/>
      <c r="T17" s="141"/>
      <c r="U17" s="14"/>
      <c r="V17" s="14"/>
      <c r="W17" s="26"/>
      <c r="X17" s="60"/>
      <c r="Y17" s="27"/>
      <c r="Z17" s="13"/>
      <c r="AA17" s="13"/>
      <c r="AB17" s="13"/>
      <c r="AC17" s="13"/>
      <c r="AD17" s="13"/>
      <c r="AE17" s="14"/>
      <c r="AF17" s="14"/>
      <c r="AG17" s="26"/>
      <c r="AH17" s="27"/>
      <c r="AI17" s="13"/>
      <c r="AJ17" s="13"/>
      <c r="AK17" s="13"/>
      <c r="AL17" s="13"/>
      <c r="AM17" s="13"/>
      <c r="AN17" s="14"/>
      <c r="AO17" s="14"/>
      <c r="AP17" s="105"/>
      <c r="AQ17" s="113"/>
      <c r="AR17" s="114"/>
      <c r="AS17" s="114"/>
      <c r="AT17" s="114"/>
      <c r="AU17" s="114"/>
      <c r="AV17" s="114"/>
      <c r="AW17" s="114"/>
      <c r="AX17" s="114"/>
      <c r="AY17" s="1" t="str">
        <f t="shared" si="1"/>
        <v/>
      </c>
    </row>
    <row r="18" spans="1:51" ht="36" customHeight="1">
      <c r="A18" s="85">
        <v>12</v>
      </c>
      <c r="B18" s="12"/>
      <c r="C18" s="25"/>
      <c r="D18" s="13"/>
      <c r="E18" s="14"/>
      <c r="F18" s="15"/>
      <c r="G18" s="15"/>
      <c r="H18" s="15"/>
      <c r="I18" s="15"/>
      <c r="J18" s="15"/>
      <c r="K18" s="15"/>
      <c r="L18" s="212"/>
      <c r="M18" s="213"/>
      <c r="N18" s="13"/>
      <c r="O18" s="13"/>
      <c r="P18" s="13"/>
      <c r="Q18" s="13"/>
      <c r="R18" s="37" t="str">
        <f t="shared" si="0"/>
        <v/>
      </c>
      <c r="S18" s="24"/>
      <c r="T18" s="141"/>
      <c r="U18" s="14"/>
      <c r="V18" s="14"/>
      <c r="W18" s="26"/>
      <c r="X18" s="60"/>
      <c r="Y18" s="27"/>
      <c r="Z18" s="13"/>
      <c r="AA18" s="13"/>
      <c r="AB18" s="13"/>
      <c r="AC18" s="13"/>
      <c r="AD18" s="13"/>
      <c r="AE18" s="14"/>
      <c r="AF18" s="14"/>
      <c r="AG18" s="26"/>
      <c r="AH18" s="27"/>
      <c r="AI18" s="13"/>
      <c r="AJ18" s="13"/>
      <c r="AK18" s="13"/>
      <c r="AL18" s="13"/>
      <c r="AM18" s="13"/>
      <c r="AN18" s="14"/>
      <c r="AO18" s="14"/>
      <c r="AP18" s="105"/>
      <c r="AQ18" s="113"/>
      <c r="AR18" s="114"/>
      <c r="AS18" s="114"/>
      <c r="AT18" s="114"/>
      <c r="AU18" s="114"/>
      <c r="AV18" s="114"/>
      <c r="AW18" s="114"/>
      <c r="AX18" s="114"/>
      <c r="AY18" s="1" t="str">
        <f t="shared" si="1"/>
        <v/>
      </c>
    </row>
    <row r="19" spans="1:51" ht="36" customHeight="1">
      <c r="A19" s="85">
        <v>13</v>
      </c>
      <c r="B19" s="12"/>
      <c r="C19" s="25"/>
      <c r="D19" s="13"/>
      <c r="E19" s="14"/>
      <c r="F19" s="15"/>
      <c r="G19" s="15"/>
      <c r="H19" s="15"/>
      <c r="I19" s="15"/>
      <c r="J19" s="15"/>
      <c r="K19" s="15"/>
      <c r="L19" s="212"/>
      <c r="M19" s="213"/>
      <c r="N19" s="13"/>
      <c r="O19" s="13"/>
      <c r="P19" s="13"/>
      <c r="Q19" s="13"/>
      <c r="R19" s="37" t="str">
        <f t="shared" si="0"/>
        <v/>
      </c>
      <c r="S19" s="24"/>
      <c r="T19" s="141"/>
      <c r="U19" s="14"/>
      <c r="V19" s="14"/>
      <c r="W19" s="26"/>
      <c r="X19" s="60"/>
      <c r="Y19" s="27"/>
      <c r="Z19" s="13"/>
      <c r="AA19" s="13"/>
      <c r="AB19" s="13"/>
      <c r="AC19" s="13"/>
      <c r="AD19" s="13"/>
      <c r="AE19" s="14"/>
      <c r="AF19" s="14"/>
      <c r="AG19" s="26"/>
      <c r="AH19" s="27"/>
      <c r="AI19" s="13"/>
      <c r="AJ19" s="13"/>
      <c r="AK19" s="13"/>
      <c r="AL19" s="13"/>
      <c r="AM19" s="13"/>
      <c r="AN19" s="14"/>
      <c r="AO19" s="14"/>
      <c r="AP19" s="105"/>
      <c r="AQ19" s="113"/>
      <c r="AR19" s="114"/>
      <c r="AS19" s="114"/>
      <c r="AT19" s="114"/>
      <c r="AU19" s="114"/>
      <c r="AV19" s="114"/>
      <c r="AW19" s="114"/>
      <c r="AX19" s="114"/>
      <c r="AY19" s="1" t="str">
        <f t="shared" si="1"/>
        <v/>
      </c>
    </row>
    <row r="20" spans="1:51" ht="36" customHeight="1">
      <c r="A20" s="85">
        <v>14</v>
      </c>
      <c r="B20" s="12"/>
      <c r="C20" s="25"/>
      <c r="D20" s="13"/>
      <c r="E20" s="14"/>
      <c r="F20" s="15"/>
      <c r="G20" s="15"/>
      <c r="H20" s="15"/>
      <c r="I20" s="15"/>
      <c r="J20" s="15"/>
      <c r="K20" s="15"/>
      <c r="L20" s="212"/>
      <c r="M20" s="213"/>
      <c r="N20" s="13"/>
      <c r="O20" s="13"/>
      <c r="P20" s="13"/>
      <c r="Q20" s="13"/>
      <c r="R20" s="37" t="str">
        <f t="shared" si="0"/>
        <v/>
      </c>
      <c r="S20" s="24"/>
      <c r="T20" s="141"/>
      <c r="U20" s="14"/>
      <c r="V20" s="14"/>
      <c r="W20" s="26"/>
      <c r="X20" s="60"/>
      <c r="Y20" s="27"/>
      <c r="Z20" s="13"/>
      <c r="AA20" s="13"/>
      <c r="AB20" s="13"/>
      <c r="AC20" s="13"/>
      <c r="AD20" s="13"/>
      <c r="AE20" s="14"/>
      <c r="AF20" s="14"/>
      <c r="AG20" s="26"/>
      <c r="AH20" s="27"/>
      <c r="AI20" s="13"/>
      <c r="AJ20" s="13"/>
      <c r="AK20" s="13"/>
      <c r="AL20" s="13"/>
      <c r="AM20" s="13"/>
      <c r="AN20" s="14"/>
      <c r="AO20" s="14"/>
      <c r="AP20" s="105"/>
      <c r="AQ20" s="113"/>
      <c r="AR20" s="114"/>
      <c r="AS20" s="114"/>
      <c r="AT20" s="114"/>
      <c r="AU20" s="114"/>
      <c r="AV20" s="114"/>
      <c r="AW20" s="114"/>
      <c r="AX20" s="114"/>
      <c r="AY20" s="1" t="str">
        <f t="shared" si="1"/>
        <v/>
      </c>
    </row>
    <row r="21" spans="1:51" ht="36" customHeight="1">
      <c r="A21" s="85">
        <v>15</v>
      </c>
      <c r="B21" s="12"/>
      <c r="C21" s="25"/>
      <c r="D21" s="13"/>
      <c r="E21" s="14"/>
      <c r="F21" s="15"/>
      <c r="G21" s="15"/>
      <c r="H21" s="15"/>
      <c r="I21" s="15"/>
      <c r="J21" s="15"/>
      <c r="K21" s="15"/>
      <c r="L21" s="212"/>
      <c r="M21" s="213"/>
      <c r="N21" s="13"/>
      <c r="O21" s="13"/>
      <c r="P21" s="13"/>
      <c r="Q21" s="13"/>
      <c r="R21" s="37" t="str">
        <f t="shared" si="0"/>
        <v/>
      </c>
      <c r="S21" s="24"/>
      <c r="T21" s="141"/>
      <c r="U21" s="14"/>
      <c r="V21" s="14"/>
      <c r="W21" s="26"/>
      <c r="X21" s="60"/>
      <c r="Y21" s="27"/>
      <c r="Z21" s="13"/>
      <c r="AA21" s="13"/>
      <c r="AB21" s="13"/>
      <c r="AC21" s="13"/>
      <c r="AD21" s="13"/>
      <c r="AE21" s="14"/>
      <c r="AF21" s="14"/>
      <c r="AG21" s="26"/>
      <c r="AH21" s="27"/>
      <c r="AI21" s="13"/>
      <c r="AJ21" s="13"/>
      <c r="AK21" s="13"/>
      <c r="AL21" s="13"/>
      <c r="AM21" s="13"/>
      <c r="AN21" s="14"/>
      <c r="AO21" s="14"/>
      <c r="AP21" s="105"/>
      <c r="AQ21" s="113"/>
      <c r="AR21" s="114"/>
      <c r="AS21" s="114"/>
      <c r="AT21" s="114"/>
      <c r="AU21" s="114"/>
      <c r="AV21" s="114"/>
      <c r="AW21" s="114"/>
      <c r="AX21" s="114"/>
      <c r="AY21" s="1" t="str">
        <f t="shared" si="1"/>
        <v/>
      </c>
    </row>
    <row r="22" spans="1:51" ht="36" customHeight="1">
      <c r="A22" s="85">
        <v>16</v>
      </c>
      <c r="B22" s="12"/>
      <c r="C22" s="25"/>
      <c r="D22" s="13"/>
      <c r="E22" s="14"/>
      <c r="F22" s="15"/>
      <c r="G22" s="15"/>
      <c r="H22" s="15"/>
      <c r="I22" s="15"/>
      <c r="J22" s="15"/>
      <c r="K22" s="15"/>
      <c r="L22" s="212"/>
      <c r="M22" s="213"/>
      <c r="N22" s="13"/>
      <c r="O22" s="13"/>
      <c r="P22" s="13"/>
      <c r="Q22" s="13"/>
      <c r="R22" s="37" t="str">
        <f t="shared" si="0"/>
        <v/>
      </c>
      <c r="S22" s="24"/>
      <c r="T22" s="141"/>
      <c r="U22" s="14"/>
      <c r="V22" s="14"/>
      <c r="W22" s="26"/>
      <c r="X22" s="60"/>
      <c r="Y22" s="27"/>
      <c r="Z22" s="13"/>
      <c r="AA22" s="13"/>
      <c r="AB22" s="13"/>
      <c r="AC22" s="13"/>
      <c r="AD22" s="13"/>
      <c r="AE22" s="14"/>
      <c r="AF22" s="14"/>
      <c r="AG22" s="26"/>
      <c r="AH22" s="27"/>
      <c r="AI22" s="13"/>
      <c r="AJ22" s="13"/>
      <c r="AK22" s="13"/>
      <c r="AL22" s="13"/>
      <c r="AM22" s="13"/>
      <c r="AN22" s="14"/>
      <c r="AO22" s="14"/>
      <c r="AP22" s="105"/>
      <c r="AQ22" s="113"/>
      <c r="AR22" s="114"/>
      <c r="AS22" s="114"/>
      <c r="AT22" s="114"/>
      <c r="AU22" s="114"/>
      <c r="AV22" s="114"/>
      <c r="AW22" s="114"/>
      <c r="AX22" s="114"/>
      <c r="AY22" s="1" t="str">
        <f t="shared" si="1"/>
        <v/>
      </c>
    </row>
    <row r="23" spans="1:51" ht="36" customHeight="1">
      <c r="A23" s="85">
        <v>17</v>
      </c>
      <c r="B23" s="12"/>
      <c r="C23" s="25"/>
      <c r="D23" s="13"/>
      <c r="E23" s="14"/>
      <c r="F23" s="15"/>
      <c r="G23" s="15"/>
      <c r="H23" s="15"/>
      <c r="I23" s="15"/>
      <c r="J23" s="15"/>
      <c r="K23" s="15"/>
      <c r="L23" s="212"/>
      <c r="M23" s="213"/>
      <c r="N23" s="13"/>
      <c r="O23" s="13"/>
      <c r="P23" s="13"/>
      <c r="Q23" s="13"/>
      <c r="R23" s="37" t="str">
        <f t="shared" si="0"/>
        <v/>
      </c>
      <c r="S23" s="24"/>
      <c r="T23" s="141"/>
      <c r="U23" s="14"/>
      <c r="V23" s="14"/>
      <c r="W23" s="26"/>
      <c r="X23" s="60"/>
      <c r="Y23" s="27"/>
      <c r="Z23" s="13"/>
      <c r="AA23" s="13"/>
      <c r="AB23" s="13"/>
      <c r="AC23" s="13"/>
      <c r="AD23" s="13"/>
      <c r="AE23" s="14"/>
      <c r="AF23" s="14"/>
      <c r="AG23" s="26"/>
      <c r="AH23" s="27"/>
      <c r="AI23" s="13"/>
      <c r="AJ23" s="13"/>
      <c r="AK23" s="13"/>
      <c r="AL23" s="13"/>
      <c r="AM23" s="13"/>
      <c r="AN23" s="14"/>
      <c r="AO23" s="14"/>
      <c r="AP23" s="105"/>
      <c r="AQ23" s="113"/>
      <c r="AR23" s="114"/>
      <c r="AS23" s="114"/>
      <c r="AT23" s="114"/>
      <c r="AU23" s="114"/>
      <c r="AV23" s="114"/>
      <c r="AW23" s="114"/>
      <c r="AX23" s="114"/>
      <c r="AY23" s="1" t="str">
        <f t="shared" si="1"/>
        <v/>
      </c>
    </row>
    <row r="24" spans="1:51" ht="36" customHeight="1">
      <c r="A24" s="85">
        <v>18</v>
      </c>
      <c r="B24" s="12"/>
      <c r="C24" s="25"/>
      <c r="D24" s="13"/>
      <c r="E24" s="14"/>
      <c r="F24" s="15"/>
      <c r="G24" s="15"/>
      <c r="H24" s="15"/>
      <c r="I24" s="15"/>
      <c r="J24" s="15"/>
      <c r="K24" s="15"/>
      <c r="L24" s="212"/>
      <c r="M24" s="213"/>
      <c r="N24" s="13"/>
      <c r="O24" s="13"/>
      <c r="P24" s="13"/>
      <c r="Q24" s="13"/>
      <c r="R24" s="37" t="str">
        <f t="shared" si="0"/>
        <v/>
      </c>
      <c r="S24" s="24"/>
      <c r="T24" s="141"/>
      <c r="U24" s="14"/>
      <c r="V24" s="14"/>
      <c r="W24" s="26"/>
      <c r="X24" s="60"/>
      <c r="Y24" s="27"/>
      <c r="Z24" s="13"/>
      <c r="AA24" s="13"/>
      <c r="AB24" s="13"/>
      <c r="AC24" s="13"/>
      <c r="AD24" s="13"/>
      <c r="AE24" s="14"/>
      <c r="AF24" s="14"/>
      <c r="AG24" s="26"/>
      <c r="AH24" s="27"/>
      <c r="AI24" s="13"/>
      <c r="AJ24" s="13"/>
      <c r="AK24" s="13"/>
      <c r="AL24" s="13"/>
      <c r="AM24" s="13"/>
      <c r="AN24" s="14"/>
      <c r="AO24" s="14"/>
      <c r="AP24" s="105"/>
      <c r="AQ24" s="113"/>
      <c r="AR24" s="114"/>
      <c r="AS24" s="114"/>
      <c r="AT24" s="114"/>
      <c r="AU24" s="114"/>
      <c r="AV24" s="114"/>
      <c r="AW24" s="114"/>
      <c r="AX24" s="114"/>
      <c r="AY24" s="1" t="str">
        <f t="shared" si="1"/>
        <v/>
      </c>
    </row>
    <row r="25" spans="1:51" ht="36" customHeight="1">
      <c r="A25" s="85">
        <v>19</v>
      </c>
      <c r="B25" s="12"/>
      <c r="C25" s="25"/>
      <c r="D25" s="13"/>
      <c r="E25" s="14"/>
      <c r="F25" s="15"/>
      <c r="G25" s="15"/>
      <c r="H25" s="15"/>
      <c r="I25" s="15"/>
      <c r="J25" s="15"/>
      <c r="K25" s="15"/>
      <c r="L25" s="212"/>
      <c r="M25" s="213"/>
      <c r="N25" s="13"/>
      <c r="O25" s="13"/>
      <c r="P25" s="13"/>
      <c r="Q25" s="13"/>
      <c r="R25" s="37" t="str">
        <f t="shared" si="0"/>
        <v/>
      </c>
      <c r="S25" s="24"/>
      <c r="T25" s="141"/>
      <c r="U25" s="14"/>
      <c r="V25" s="14"/>
      <c r="W25" s="26"/>
      <c r="X25" s="60"/>
      <c r="Y25" s="27"/>
      <c r="Z25" s="13"/>
      <c r="AA25" s="13"/>
      <c r="AB25" s="13"/>
      <c r="AC25" s="13"/>
      <c r="AD25" s="13"/>
      <c r="AE25" s="14"/>
      <c r="AF25" s="14"/>
      <c r="AG25" s="26"/>
      <c r="AH25" s="27"/>
      <c r="AI25" s="13"/>
      <c r="AJ25" s="13"/>
      <c r="AK25" s="13"/>
      <c r="AL25" s="13"/>
      <c r="AM25" s="13"/>
      <c r="AN25" s="14"/>
      <c r="AO25" s="14"/>
      <c r="AP25" s="105"/>
      <c r="AQ25" s="113"/>
      <c r="AR25" s="114"/>
      <c r="AS25" s="114"/>
      <c r="AT25" s="114"/>
      <c r="AU25" s="114"/>
      <c r="AV25" s="114"/>
      <c r="AW25" s="114"/>
      <c r="AX25" s="114"/>
      <c r="AY25" s="1" t="str">
        <f t="shared" si="1"/>
        <v/>
      </c>
    </row>
    <row r="26" spans="1:51" ht="36" customHeight="1" thickBot="1">
      <c r="A26" s="86">
        <v>20</v>
      </c>
      <c r="B26" s="16"/>
      <c r="C26" s="89"/>
      <c r="D26" s="17"/>
      <c r="E26" s="18"/>
      <c r="F26" s="19"/>
      <c r="G26" s="19"/>
      <c r="H26" s="19"/>
      <c r="I26" s="19"/>
      <c r="J26" s="19"/>
      <c r="K26" s="19"/>
      <c r="L26" s="212"/>
      <c r="M26" s="213"/>
      <c r="N26" s="17"/>
      <c r="O26" s="17"/>
      <c r="P26" s="17"/>
      <c r="Q26" s="17"/>
      <c r="R26" s="38" t="str">
        <f t="shared" si="0"/>
        <v/>
      </c>
      <c r="S26" s="28"/>
      <c r="T26" s="142"/>
      <c r="U26" s="18"/>
      <c r="V26" s="18"/>
      <c r="W26" s="29"/>
      <c r="X26" s="68"/>
      <c r="Y26" s="30"/>
      <c r="Z26" s="17"/>
      <c r="AA26" s="17"/>
      <c r="AB26" s="17"/>
      <c r="AC26" s="17"/>
      <c r="AD26" s="17"/>
      <c r="AE26" s="18"/>
      <c r="AF26" s="18"/>
      <c r="AG26" s="29"/>
      <c r="AH26" s="30"/>
      <c r="AI26" s="17"/>
      <c r="AJ26" s="17"/>
      <c r="AK26" s="17"/>
      <c r="AL26" s="17"/>
      <c r="AM26" s="17"/>
      <c r="AN26" s="18"/>
      <c r="AO26" s="18"/>
      <c r="AP26" s="106"/>
      <c r="AQ26" s="113"/>
      <c r="AR26" s="114"/>
      <c r="AS26" s="114"/>
      <c r="AT26" s="114"/>
      <c r="AU26" s="114"/>
      <c r="AV26" s="114"/>
      <c r="AW26" s="114"/>
      <c r="AX26" s="114"/>
      <c r="AY26" s="1" t="str">
        <f t="shared" si="1"/>
        <v/>
      </c>
    </row>
    <row r="27" spans="1:51" ht="13.8" thickTop="1">
      <c r="R27" s="4"/>
      <c r="AQ27" s="107"/>
      <c r="AR27" s="108"/>
      <c r="AS27" s="108"/>
      <c r="AT27" s="108"/>
      <c r="AU27" s="108"/>
      <c r="AV27" s="108"/>
      <c r="AW27" s="108"/>
      <c r="AX27" s="108"/>
    </row>
    <row r="28" spans="1:51" ht="26.4" hidden="1">
      <c r="B28" s="5" t="s">
        <v>6</v>
      </c>
      <c r="C28" s="5" t="s">
        <v>11</v>
      </c>
      <c r="D28" s="202" t="s">
        <v>16</v>
      </c>
      <c r="E28" s="202"/>
      <c r="F28" s="1" t="s">
        <v>123</v>
      </c>
      <c r="L28" s="5"/>
      <c r="M28" s="5"/>
      <c r="N28" s="6" t="s">
        <v>13</v>
      </c>
      <c r="O28" s="6" t="s">
        <v>14</v>
      </c>
      <c r="P28" s="5" t="s">
        <v>3</v>
      </c>
      <c r="Q28" s="5" t="s">
        <v>4</v>
      </c>
      <c r="Z28" s="6" t="s">
        <v>14</v>
      </c>
      <c r="AA28" s="5" t="s">
        <v>3</v>
      </c>
      <c r="AB28" s="5" t="s">
        <v>4</v>
      </c>
      <c r="AC28" s="7" t="s">
        <v>21</v>
      </c>
      <c r="AD28" s="7" t="s">
        <v>22</v>
      </c>
      <c r="AE28" s="7" t="s">
        <v>23</v>
      </c>
      <c r="AF28" s="7" t="s">
        <v>24</v>
      </c>
      <c r="AG28" s="7" t="s">
        <v>25</v>
      </c>
      <c r="AI28" s="6" t="s">
        <v>14</v>
      </c>
      <c r="AJ28" s="5" t="s">
        <v>3</v>
      </c>
      <c r="AK28" s="5" t="s">
        <v>4</v>
      </c>
      <c r="AL28" s="7" t="s">
        <v>21</v>
      </c>
      <c r="AM28" s="7" t="s">
        <v>22</v>
      </c>
      <c r="AN28" s="7" t="s">
        <v>23</v>
      </c>
      <c r="AO28" s="7" t="s">
        <v>24</v>
      </c>
      <c r="AP28" s="7" t="s">
        <v>25</v>
      </c>
      <c r="AQ28" s="115"/>
      <c r="AR28" s="116"/>
      <c r="AS28" s="116"/>
      <c r="AT28" s="116"/>
      <c r="AU28" s="116"/>
      <c r="AV28" s="116"/>
      <c r="AW28" s="116"/>
      <c r="AX28" s="116"/>
    </row>
    <row r="29" spans="1:51" hidden="1">
      <c r="C29" s="1" t="s">
        <v>160</v>
      </c>
      <c r="D29" s="1">
        <v>1</v>
      </c>
      <c r="E29" s="1" t="s">
        <v>18</v>
      </c>
      <c r="F29" s="1" t="s">
        <v>125</v>
      </c>
      <c r="O29" s="74">
        <v>2013</v>
      </c>
      <c r="P29" s="1">
        <v>1</v>
      </c>
      <c r="Q29" s="1">
        <v>1</v>
      </c>
      <c r="Z29" s="1">
        <v>2024</v>
      </c>
      <c r="AA29" s="1">
        <v>1</v>
      </c>
      <c r="AB29" s="1">
        <v>1</v>
      </c>
      <c r="AC29" s="1" t="s">
        <v>176</v>
      </c>
      <c r="AD29" s="1">
        <v>1</v>
      </c>
      <c r="AE29" s="63" t="s">
        <v>128</v>
      </c>
      <c r="AF29" s="63" t="s">
        <v>99</v>
      </c>
      <c r="AG29" s="63" t="s">
        <v>99</v>
      </c>
      <c r="AI29" s="1">
        <v>2025</v>
      </c>
      <c r="AJ29" s="1">
        <v>1</v>
      </c>
      <c r="AK29" s="1">
        <v>1</v>
      </c>
      <c r="AL29" s="1" t="s">
        <v>175</v>
      </c>
      <c r="AM29" s="1">
        <v>1</v>
      </c>
      <c r="AN29" s="1">
        <v>0</v>
      </c>
      <c r="AO29" s="1">
        <v>0</v>
      </c>
      <c r="AP29" s="1">
        <v>0</v>
      </c>
      <c r="AQ29" s="107"/>
      <c r="AR29" s="108"/>
      <c r="AS29" s="108"/>
      <c r="AT29" s="108"/>
      <c r="AU29" s="108"/>
      <c r="AV29" s="108"/>
      <c r="AW29" s="108"/>
      <c r="AX29" s="108"/>
    </row>
    <row r="30" spans="1:51" hidden="1">
      <c r="B30" s="1" t="s">
        <v>171</v>
      </c>
      <c r="C30" s="1" t="s">
        <v>161</v>
      </c>
      <c r="D30" s="1">
        <v>2</v>
      </c>
      <c r="E30" s="1" t="s">
        <v>32</v>
      </c>
      <c r="F30" s="1" t="s">
        <v>126</v>
      </c>
      <c r="N30" s="1">
        <v>1</v>
      </c>
      <c r="O30" s="74">
        <v>2012</v>
      </c>
      <c r="P30" s="1">
        <v>2</v>
      </c>
      <c r="Q30" s="1">
        <v>2</v>
      </c>
      <c r="Z30" s="1">
        <v>2025</v>
      </c>
      <c r="AA30" s="1">
        <v>2</v>
      </c>
      <c r="AB30" s="1">
        <v>2</v>
      </c>
      <c r="AC30" s="1" t="s">
        <v>116</v>
      </c>
      <c r="AD30" s="1">
        <v>2</v>
      </c>
      <c r="AE30" s="63" t="s">
        <v>100</v>
      </c>
      <c r="AF30" s="63" t="s">
        <v>100</v>
      </c>
      <c r="AG30" s="63" t="s">
        <v>100</v>
      </c>
      <c r="AI30" s="1">
        <v>2024</v>
      </c>
      <c r="AJ30" s="1">
        <v>2</v>
      </c>
      <c r="AK30" s="1">
        <v>2</v>
      </c>
      <c r="AL30" s="1" t="s">
        <v>177</v>
      </c>
      <c r="AM30" s="1">
        <v>2</v>
      </c>
      <c r="AN30" s="1">
        <v>59</v>
      </c>
      <c r="AO30" s="1">
        <v>70</v>
      </c>
      <c r="AP30" s="1">
        <v>99</v>
      </c>
      <c r="AQ30" s="107"/>
      <c r="AR30" s="108"/>
      <c r="AS30" s="108"/>
      <c r="AT30" s="108"/>
      <c r="AU30" s="108"/>
      <c r="AV30" s="108"/>
      <c r="AW30" s="108"/>
      <c r="AX30" s="108"/>
    </row>
    <row r="31" spans="1:51" hidden="1">
      <c r="B31" s="1" t="s">
        <v>172</v>
      </c>
      <c r="C31" s="1" t="s">
        <v>162</v>
      </c>
      <c r="D31" s="1">
        <v>3</v>
      </c>
      <c r="E31" s="1" t="s">
        <v>33</v>
      </c>
      <c r="N31" s="1">
        <v>2</v>
      </c>
      <c r="O31" s="74">
        <v>2011</v>
      </c>
      <c r="P31" s="1">
        <v>3</v>
      </c>
      <c r="Q31" s="1">
        <v>3</v>
      </c>
      <c r="AA31" s="1">
        <v>3</v>
      </c>
      <c r="AB31" s="1">
        <v>3</v>
      </c>
      <c r="AC31" s="1" t="s">
        <v>117</v>
      </c>
      <c r="AD31" s="1">
        <v>3</v>
      </c>
      <c r="AE31" s="63" t="s">
        <v>101</v>
      </c>
      <c r="AF31" s="63" t="s">
        <v>101</v>
      </c>
      <c r="AG31" s="63" t="s">
        <v>101</v>
      </c>
      <c r="AI31" s="1">
        <v>2023</v>
      </c>
      <c r="AJ31" s="1">
        <v>3</v>
      </c>
      <c r="AK31" s="1">
        <v>3</v>
      </c>
      <c r="AL31" s="1" t="s">
        <v>178</v>
      </c>
      <c r="AM31" s="1">
        <v>3</v>
      </c>
      <c r="AQ31" s="107"/>
      <c r="AR31" s="108"/>
      <c r="AS31" s="108"/>
      <c r="AT31" s="108"/>
      <c r="AU31" s="108"/>
      <c r="AV31" s="108"/>
      <c r="AW31" s="108"/>
      <c r="AX31" s="108"/>
    </row>
    <row r="32" spans="1:51" hidden="1">
      <c r="B32" s="1" t="s">
        <v>207</v>
      </c>
      <c r="D32" s="1">
        <v>4</v>
      </c>
      <c r="E32" s="1" t="s">
        <v>34</v>
      </c>
      <c r="N32" s="1">
        <v>3</v>
      </c>
      <c r="O32" s="74">
        <v>2010</v>
      </c>
      <c r="P32" s="1">
        <v>4</v>
      </c>
      <c r="Q32" s="1">
        <v>4</v>
      </c>
      <c r="AA32" s="1">
        <v>4</v>
      </c>
      <c r="AB32" s="1">
        <v>4</v>
      </c>
      <c r="AC32" s="1" t="s">
        <v>210</v>
      </c>
      <c r="AD32" s="1">
        <v>4</v>
      </c>
      <c r="AE32" s="63" t="s">
        <v>102</v>
      </c>
      <c r="AF32" s="63" t="s">
        <v>102</v>
      </c>
      <c r="AG32" s="63" t="s">
        <v>102</v>
      </c>
      <c r="AI32" s="1">
        <v>2022</v>
      </c>
      <c r="AJ32" s="1">
        <v>4</v>
      </c>
      <c r="AK32" s="1">
        <v>4</v>
      </c>
      <c r="AL32" s="1" t="s">
        <v>179</v>
      </c>
      <c r="AM32" s="1">
        <v>4</v>
      </c>
      <c r="AQ32" s="117"/>
      <c r="AR32" s="117"/>
      <c r="AS32" s="117"/>
      <c r="AT32" s="117"/>
      <c r="AU32" s="117"/>
      <c r="AV32" s="117"/>
      <c r="AW32" s="117"/>
      <c r="AX32" s="117"/>
    </row>
    <row r="33" spans="2:50" hidden="1">
      <c r="B33" s="1" t="s">
        <v>173</v>
      </c>
      <c r="D33" s="1">
        <v>5</v>
      </c>
      <c r="E33" s="1" t="s">
        <v>35</v>
      </c>
      <c r="N33" s="1">
        <v>4</v>
      </c>
      <c r="O33" s="74">
        <v>2009</v>
      </c>
      <c r="P33" s="1">
        <v>5</v>
      </c>
      <c r="Q33" s="1">
        <v>5</v>
      </c>
      <c r="AA33" s="1">
        <v>5</v>
      </c>
      <c r="AB33" s="1">
        <v>5</v>
      </c>
      <c r="AC33" s="1" t="s">
        <v>153</v>
      </c>
      <c r="AE33" s="63" t="s">
        <v>103</v>
      </c>
      <c r="AF33" s="63" t="s">
        <v>103</v>
      </c>
      <c r="AG33" s="63" t="s">
        <v>103</v>
      </c>
      <c r="AI33" s="1">
        <v>2021</v>
      </c>
      <c r="AJ33" s="1">
        <v>5</v>
      </c>
      <c r="AK33" s="1">
        <v>5</v>
      </c>
      <c r="AL33" s="1" t="s">
        <v>180</v>
      </c>
      <c r="AQ33" s="117"/>
      <c r="AR33" s="117"/>
      <c r="AS33" s="117"/>
      <c r="AT33" s="117"/>
      <c r="AU33" s="117"/>
      <c r="AV33" s="117"/>
      <c r="AW33" s="117"/>
      <c r="AX33" s="117"/>
    </row>
    <row r="34" spans="2:50" hidden="1">
      <c r="B34" s="1" t="s">
        <v>159</v>
      </c>
      <c r="D34" s="1">
        <v>6</v>
      </c>
      <c r="E34" s="1" t="s">
        <v>36</v>
      </c>
      <c r="N34" s="1">
        <v>5</v>
      </c>
      <c r="O34" s="74">
        <v>2008</v>
      </c>
      <c r="P34" s="1">
        <v>6</v>
      </c>
      <c r="Q34" s="1">
        <v>6</v>
      </c>
      <c r="AA34" s="1">
        <v>6</v>
      </c>
      <c r="AB34" s="1">
        <v>6</v>
      </c>
      <c r="AC34" s="1" t="s">
        <v>170</v>
      </c>
      <c r="AE34" s="63" t="s">
        <v>104</v>
      </c>
      <c r="AF34" s="63" t="s">
        <v>104</v>
      </c>
      <c r="AG34" s="63" t="s">
        <v>104</v>
      </c>
      <c r="AI34" s="1">
        <v>2020</v>
      </c>
      <c r="AJ34" s="1">
        <v>6</v>
      </c>
      <c r="AK34" s="1">
        <v>6</v>
      </c>
      <c r="AL34" s="1" t="s">
        <v>153</v>
      </c>
      <c r="AQ34" s="117"/>
      <c r="AR34" s="117"/>
      <c r="AS34" s="117"/>
      <c r="AT34" s="117"/>
      <c r="AU34" s="117"/>
      <c r="AV34" s="117"/>
      <c r="AW34" s="117"/>
      <c r="AX34" s="117"/>
    </row>
    <row r="35" spans="2:50" hidden="1">
      <c r="B35" s="1" t="s">
        <v>143</v>
      </c>
      <c r="D35" s="1">
        <v>7</v>
      </c>
      <c r="E35" s="1" t="s">
        <v>37</v>
      </c>
      <c r="N35" s="1">
        <v>6</v>
      </c>
      <c r="O35" s="74">
        <v>2007</v>
      </c>
      <c r="P35" s="1">
        <v>7</v>
      </c>
      <c r="Q35" s="1">
        <v>7</v>
      </c>
      <c r="AA35" s="1">
        <v>7</v>
      </c>
      <c r="AB35" s="1">
        <v>7</v>
      </c>
      <c r="AC35" s="1" t="s">
        <v>169</v>
      </c>
      <c r="AE35" s="63" t="s">
        <v>105</v>
      </c>
      <c r="AF35" s="63" t="s">
        <v>105</v>
      </c>
      <c r="AG35" s="63" t="s">
        <v>105</v>
      </c>
      <c r="AI35" s="1">
        <v>2019</v>
      </c>
      <c r="AJ35" s="1">
        <v>7</v>
      </c>
      <c r="AK35" s="1">
        <v>7</v>
      </c>
      <c r="AL35" s="1" t="s">
        <v>170</v>
      </c>
      <c r="AQ35" s="117"/>
      <c r="AR35" s="117"/>
      <c r="AS35" s="117"/>
      <c r="AT35" s="117"/>
      <c r="AU35" s="117"/>
      <c r="AV35" s="117"/>
      <c r="AW35" s="117"/>
      <c r="AX35" s="117"/>
    </row>
    <row r="36" spans="2:50" hidden="1">
      <c r="B36" s="1" t="s">
        <v>208</v>
      </c>
      <c r="D36" s="1">
        <v>8</v>
      </c>
      <c r="E36" s="1" t="s">
        <v>38</v>
      </c>
      <c r="N36" s="3" t="s">
        <v>7</v>
      </c>
      <c r="O36" s="74">
        <v>2006</v>
      </c>
      <c r="P36" s="1">
        <v>8</v>
      </c>
      <c r="Q36" s="1">
        <v>8</v>
      </c>
      <c r="AA36" s="1">
        <v>8</v>
      </c>
      <c r="AB36" s="1">
        <v>8</v>
      </c>
      <c r="AC36" s="1" t="s">
        <v>142</v>
      </c>
      <c r="AE36" s="63" t="s">
        <v>106</v>
      </c>
      <c r="AF36" s="63" t="s">
        <v>106</v>
      </c>
      <c r="AG36" s="63" t="s">
        <v>106</v>
      </c>
      <c r="AI36" s="1">
        <v>2018</v>
      </c>
      <c r="AJ36" s="1">
        <v>8</v>
      </c>
      <c r="AK36" s="1">
        <v>8</v>
      </c>
      <c r="AL36" s="1" t="s">
        <v>169</v>
      </c>
      <c r="AQ36" s="117"/>
      <c r="AR36" s="117"/>
      <c r="AS36" s="117"/>
      <c r="AT36" s="117"/>
      <c r="AU36" s="117"/>
      <c r="AV36" s="117"/>
      <c r="AW36" s="117"/>
      <c r="AX36" s="117"/>
    </row>
    <row r="37" spans="2:50" hidden="1">
      <c r="B37" s="1" t="s">
        <v>209</v>
      </c>
      <c r="D37" s="1">
        <v>9</v>
      </c>
      <c r="E37" s="1" t="s">
        <v>39</v>
      </c>
      <c r="N37" s="3" t="s">
        <v>8</v>
      </c>
      <c r="O37" s="74">
        <v>2005</v>
      </c>
      <c r="P37" s="1">
        <v>9</v>
      </c>
      <c r="Q37" s="1">
        <v>9</v>
      </c>
      <c r="AA37" s="1">
        <v>9</v>
      </c>
      <c r="AB37" s="1">
        <v>9</v>
      </c>
      <c r="AC37" s="1" t="s">
        <v>211</v>
      </c>
      <c r="AE37" s="63" t="s">
        <v>107</v>
      </c>
      <c r="AF37" s="63" t="s">
        <v>107</v>
      </c>
      <c r="AG37" s="63" t="s">
        <v>107</v>
      </c>
      <c r="AI37" s="1">
        <v>2017</v>
      </c>
      <c r="AJ37" s="1">
        <v>9</v>
      </c>
      <c r="AK37" s="1">
        <v>9</v>
      </c>
      <c r="AL37" s="1" t="s">
        <v>142</v>
      </c>
      <c r="AQ37" s="117"/>
      <c r="AR37" s="117"/>
      <c r="AS37" s="117"/>
      <c r="AT37" s="117"/>
      <c r="AU37" s="117"/>
      <c r="AV37" s="117"/>
      <c r="AW37" s="117"/>
      <c r="AX37" s="117"/>
    </row>
    <row r="38" spans="2:50" hidden="1">
      <c r="B38" s="1" t="s">
        <v>138</v>
      </c>
      <c r="D38" s="1">
        <v>10</v>
      </c>
      <c r="E38" s="1" t="s">
        <v>40</v>
      </c>
      <c r="N38" s="3" t="s">
        <v>9</v>
      </c>
      <c r="O38" s="74">
        <v>2004</v>
      </c>
      <c r="P38" s="1">
        <v>10</v>
      </c>
      <c r="Q38" s="1">
        <v>10</v>
      </c>
      <c r="AA38" s="1">
        <v>10</v>
      </c>
      <c r="AB38" s="1">
        <v>10</v>
      </c>
      <c r="AE38" s="63" t="s">
        <v>108</v>
      </c>
      <c r="AF38" s="63" t="s">
        <v>108</v>
      </c>
      <c r="AG38" s="63" t="s">
        <v>108</v>
      </c>
      <c r="AI38" s="1">
        <v>2016</v>
      </c>
      <c r="AJ38" s="1">
        <v>10</v>
      </c>
      <c r="AK38" s="1">
        <v>10</v>
      </c>
      <c r="AQ38" s="117"/>
      <c r="AR38" s="117"/>
      <c r="AS38" s="117"/>
      <c r="AT38" s="117"/>
      <c r="AU38" s="117"/>
      <c r="AV38" s="117"/>
      <c r="AW38" s="117"/>
      <c r="AX38" s="117"/>
    </row>
    <row r="39" spans="2:50" hidden="1">
      <c r="B39" s="1" t="s">
        <v>152</v>
      </c>
      <c r="D39" s="1">
        <v>11</v>
      </c>
      <c r="E39" s="1" t="s">
        <v>41</v>
      </c>
      <c r="N39" s="3" t="s">
        <v>10</v>
      </c>
      <c r="O39" s="74">
        <v>2003</v>
      </c>
      <c r="P39" s="1">
        <v>11</v>
      </c>
      <c r="Q39" s="1">
        <v>11</v>
      </c>
      <c r="AA39" s="1">
        <v>11</v>
      </c>
      <c r="AB39" s="1">
        <v>11</v>
      </c>
      <c r="AE39" s="63">
        <v>10</v>
      </c>
      <c r="AF39" s="63" t="s">
        <v>95</v>
      </c>
      <c r="AG39" s="63" t="s">
        <v>95</v>
      </c>
      <c r="AI39" s="1">
        <v>2015</v>
      </c>
      <c r="AJ39" s="1">
        <v>11</v>
      </c>
      <c r="AK39" s="1">
        <v>11</v>
      </c>
      <c r="AQ39" s="117"/>
      <c r="AR39" s="117"/>
      <c r="AS39" s="117"/>
      <c r="AT39" s="117"/>
      <c r="AU39" s="117"/>
      <c r="AV39" s="117"/>
      <c r="AW39" s="117"/>
      <c r="AX39" s="117"/>
    </row>
    <row r="40" spans="2:50" hidden="1">
      <c r="B40" s="1" t="s">
        <v>145</v>
      </c>
      <c r="D40" s="1">
        <v>12</v>
      </c>
      <c r="E40" s="1" t="s">
        <v>42</v>
      </c>
      <c r="O40" s="74">
        <v>2002</v>
      </c>
      <c r="P40" s="1">
        <v>12</v>
      </c>
      <c r="Q40" s="1">
        <v>12</v>
      </c>
      <c r="AA40" s="1">
        <v>12</v>
      </c>
      <c r="AB40" s="1">
        <v>12</v>
      </c>
      <c r="AE40" s="63">
        <v>11</v>
      </c>
      <c r="AF40" s="63" t="s">
        <v>86</v>
      </c>
      <c r="AG40" s="63" t="s">
        <v>86</v>
      </c>
      <c r="AI40" s="1">
        <v>2014</v>
      </c>
      <c r="AJ40" s="1">
        <v>12</v>
      </c>
      <c r="AK40" s="1">
        <v>12</v>
      </c>
      <c r="AQ40" s="117"/>
      <c r="AR40" s="117"/>
      <c r="AS40" s="117"/>
      <c r="AT40" s="117"/>
      <c r="AU40" s="117"/>
      <c r="AV40" s="117"/>
      <c r="AW40" s="117"/>
      <c r="AX40" s="117"/>
    </row>
    <row r="41" spans="2:50" hidden="1">
      <c r="B41" s="1" t="s">
        <v>174</v>
      </c>
      <c r="D41" s="1">
        <v>13</v>
      </c>
      <c r="E41" s="1" t="s">
        <v>75</v>
      </c>
      <c r="O41" s="74">
        <v>2001</v>
      </c>
      <c r="Q41" s="1">
        <v>13</v>
      </c>
      <c r="AB41" s="1">
        <v>13</v>
      </c>
      <c r="AE41" s="63">
        <v>12</v>
      </c>
      <c r="AF41" s="63" t="s">
        <v>87</v>
      </c>
      <c r="AG41" s="63" t="s">
        <v>87</v>
      </c>
      <c r="AI41" s="1">
        <v>2013</v>
      </c>
      <c r="AK41" s="1">
        <v>13</v>
      </c>
      <c r="AQ41" s="117"/>
      <c r="AR41" s="117"/>
      <c r="AS41" s="117"/>
      <c r="AT41" s="117"/>
      <c r="AU41" s="117"/>
      <c r="AV41" s="117"/>
      <c r="AW41" s="117"/>
      <c r="AX41" s="117"/>
    </row>
    <row r="42" spans="2:50" hidden="1">
      <c r="D42" s="1">
        <v>14</v>
      </c>
      <c r="E42" s="1" t="s">
        <v>43</v>
      </c>
      <c r="O42" s="74">
        <v>2000</v>
      </c>
      <c r="Q42" s="1">
        <v>14</v>
      </c>
      <c r="AB42" s="1">
        <v>14</v>
      </c>
      <c r="AE42" s="63">
        <v>13</v>
      </c>
      <c r="AF42" s="63" t="s">
        <v>88</v>
      </c>
      <c r="AG42" s="63" t="s">
        <v>88</v>
      </c>
      <c r="AI42" s="1">
        <v>2012</v>
      </c>
      <c r="AK42" s="1">
        <v>14</v>
      </c>
      <c r="AQ42" s="117"/>
      <c r="AR42" s="117"/>
      <c r="AS42" s="117"/>
      <c r="AT42" s="117"/>
      <c r="AU42" s="117"/>
      <c r="AV42" s="117"/>
      <c r="AW42" s="117"/>
      <c r="AX42" s="117"/>
    </row>
    <row r="43" spans="2:50" hidden="1">
      <c r="D43" s="1">
        <v>15</v>
      </c>
      <c r="E43" s="1" t="s">
        <v>44</v>
      </c>
      <c r="O43" s="74">
        <v>1999</v>
      </c>
      <c r="Q43" s="1">
        <v>15</v>
      </c>
      <c r="AB43" s="1">
        <v>15</v>
      </c>
      <c r="AE43" s="63">
        <v>14</v>
      </c>
      <c r="AF43" s="63" t="s">
        <v>89</v>
      </c>
      <c r="AG43" s="63" t="s">
        <v>89</v>
      </c>
      <c r="AI43" s="1">
        <v>2011</v>
      </c>
      <c r="AK43" s="1">
        <v>15</v>
      </c>
      <c r="AQ43" s="117"/>
      <c r="AR43" s="117"/>
      <c r="AS43" s="117"/>
      <c r="AT43" s="117"/>
      <c r="AU43" s="117"/>
      <c r="AV43" s="117"/>
      <c r="AW43" s="117"/>
      <c r="AX43" s="117"/>
    </row>
    <row r="44" spans="2:50" hidden="1">
      <c r="D44" s="1">
        <v>16</v>
      </c>
      <c r="E44" s="1" t="s">
        <v>45</v>
      </c>
      <c r="O44" s="74">
        <v>1998</v>
      </c>
      <c r="Q44" s="1">
        <v>16</v>
      </c>
      <c r="AB44" s="1">
        <v>16</v>
      </c>
      <c r="AE44" s="63">
        <v>15</v>
      </c>
      <c r="AF44" s="63" t="s">
        <v>90</v>
      </c>
      <c r="AG44" s="63" t="s">
        <v>90</v>
      </c>
      <c r="AI44" s="1">
        <v>2010</v>
      </c>
      <c r="AK44" s="1">
        <v>16</v>
      </c>
      <c r="AQ44" s="117"/>
      <c r="AR44" s="117"/>
      <c r="AS44" s="117"/>
      <c r="AT44" s="117"/>
      <c r="AU44" s="117"/>
      <c r="AV44" s="117"/>
      <c r="AW44" s="117"/>
      <c r="AX44" s="117"/>
    </row>
    <row r="45" spans="2:50" hidden="1">
      <c r="D45" s="1">
        <v>17</v>
      </c>
      <c r="E45" s="1" t="s">
        <v>46</v>
      </c>
      <c r="O45" s="74">
        <v>1997</v>
      </c>
      <c r="Q45" s="1">
        <v>17</v>
      </c>
      <c r="AB45" s="1">
        <v>17</v>
      </c>
      <c r="AE45" s="63">
        <v>16</v>
      </c>
      <c r="AF45" s="63" t="s">
        <v>91</v>
      </c>
      <c r="AG45" s="63" t="s">
        <v>91</v>
      </c>
      <c r="AI45" s="1">
        <v>2009</v>
      </c>
      <c r="AK45" s="1">
        <v>17</v>
      </c>
      <c r="AQ45" s="117"/>
      <c r="AR45" s="117"/>
      <c r="AS45" s="117"/>
      <c r="AT45" s="117"/>
      <c r="AU45" s="117"/>
      <c r="AV45" s="117"/>
      <c r="AW45" s="117"/>
      <c r="AX45" s="117"/>
    </row>
    <row r="46" spans="2:50" hidden="1">
      <c r="D46" s="1">
        <v>18</v>
      </c>
      <c r="E46" s="1" t="s">
        <v>47</v>
      </c>
      <c r="O46" s="74">
        <v>1996</v>
      </c>
      <c r="Q46" s="1">
        <v>18</v>
      </c>
      <c r="AB46" s="1">
        <v>18</v>
      </c>
      <c r="AE46" s="63">
        <v>17</v>
      </c>
      <c r="AF46" s="63" t="s">
        <v>92</v>
      </c>
      <c r="AG46" s="63" t="s">
        <v>92</v>
      </c>
      <c r="AI46" s="1">
        <v>2008</v>
      </c>
      <c r="AK46" s="1">
        <v>18</v>
      </c>
      <c r="AQ46" s="117"/>
      <c r="AR46" s="117"/>
      <c r="AS46" s="117"/>
      <c r="AT46" s="117"/>
      <c r="AU46" s="117"/>
      <c r="AV46" s="117"/>
      <c r="AW46" s="117"/>
      <c r="AX46" s="117"/>
    </row>
    <row r="47" spans="2:50" hidden="1">
      <c r="D47" s="1">
        <v>19</v>
      </c>
      <c r="E47" s="1" t="s">
        <v>48</v>
      </c>
      <c r="O47" s="74">
        <v>1995</v>
      </c>
      <c r="Q47" s="1">
        <v>19</v>
      </c>
      <c r="AB47" s="1">
        <v>19</v>
      </c>
      <c r="AE47" s="63">
        <v>18</v>
      </c>
      <c r="AF47" s="63" t="s">
        <v>93</v>
      </c>
      <c r="AG47" s="63" t="s">
        <v>93</v>
      </c>
      <c r="AI47" s="1">
        <v>2007</v>
      </c>
      <c r="AK47" s="1">
        <v>19</v>
      </c>
      <c r="AQ47" s="117"/>
      <c r="AR47" s="117"/>
      <c r="AS47" s="117"/>
      <c r="AT47" s="117"/>
      <c r="AU47" s="117"/>
      <c r="AV47" s="117"/>
      <c r="AW47" s="117"/>
      <c r="AX47" s="117"/>
    </row>
    <row r="48" spans="2:50" hidden="1">
      <c r="D48" s="1">
        <v>20</v>
      </c>
      <c r="E48" s="1" t="s">
        <v>49</v>
      </c>
      <c r="O48" s="74">
        <v>1994</v>
      </c>
      <c r="Q48" s="1">
        <v>20</v>
      </c>
      <c r="AB48" s="1">
        <v>20</v>
      </c>
      <c r="AE48" s="63">
        <v>19</v>
      </c>
      <c r="AF48" s="63" t="s">
        <v>94</v>
      </c>
      <c r="AG48" s="63" t="s">
        <v>94</v>
      </c>
      <c r="AI48" s="1">
        <v>2006</v>
      </c>
      <c r="AK48" s="1">
        <v>20</v>
      </c>
      <c r="AQ48" s="117"/>
      <c r="AR48" s="117"/>
      <c r="AS48" s="117"/>
      <c r="AT48" s="117"/>
      <c r="AU48" s="117"/>
      <c r="AV48" s="117"/>
      <c r="AW48" s="117"/>
      <c r="AX48" s="117"/>
    </row>
    <row r="49" spans="4:50" hidden="1">
      <c r="D49" s="1">
        <v>21</v>
      </c>
      <c r="E49" s="1" t="s">
        <v>50</v>
      </c>
      <c r="O49" s="74">
        <v>1993</v>
      </c>
      <c r="Q49" s="1">
        <v>21</v>
      </c>
      <c r="AB49" s="1">
        <v>21</v>
      </c>
      <c r="AE49" s="63">
        <v>20</v>
      </c>
      <c r="AF49" s="63">
        <v>10</v>
      </c>
      <c r="AG49" s="63">
        <v>10</v>
      </c>
      <c r="AI49" s="1">
        <v>2005</v>
      </c>
      <c r="AK49" s="1">
        <v>21</v>
      </c>
      <c r="AQ49" s="117"/>
      <c r="AR49" s="117"/>
      <c r="AS49" s="117"/>
      <c r="AT49" s="117"/>
      <c r="AU49" s="117"/>
      <c r="AV49" s="117"/>
      <c r="AW49" s="117"/>
      <c r="AX49" s="117"/>
    </row>
    <row r="50" spans="4:50" hidden="1">
      <c r="D50" s="1">
        <v>22</v>
      </c>
      <c r="E50" s="1" t="s">
        <v>51</v>
      </c>
      <c r="O50" s="74">
        <v>1992</v>
      </c>
      <c r="Q50" s="1">
        <v>22</v>
      </c>
      <c r="AB50" s="1">
        <v>22</v>
      </c>
      <c r="AE50" s="63">
        <v>21</v>
      </c>
      <c r="AF50" s="63">
        <v>11</v>
      </c>
      <c r="AG50" s="63">
        <v>11</v>
      </c>
      <c r="AI50" s="1">
        <v>2003</v>
      </c>
      <c r="AK50" s="1">
        <v>22</v>
      </c>
      <c r="AQ50" s="117"/>
      <c r="AR50" s="117"/>
      <c r="AS50" s="117"/>
      <c r="AT50" s="117"/>
      <c r="AU50" s="117"/>
      <c r="AV50" s="117"/>
      <c r="AW50" s="117"/>
      <c r="AX50" s="117"/>
    </row>
    <row r="51" spans="4:50" hidden="1">
      <c r="D51" s="1">
        <v>23</v>
      </c>
      <c r="E51" s="1" t="s">
        <v>52</v>
      </c>
      <c r="O51" s="74">
        <v>1991</v>
      </c>
      <c r="Q51" s="1">
        <v>23</v>
      </c>
      <c r="AB51" s="1">
        <v>23</v>
      </c>
      <c r="AE51" s="63">
        <v>22</v>
      </c>
      <c r="AF51" s="63">
        <v>12</v>
      </c>
      <c r="AG51" s="63">
        <v>12</v>
      </c>
      <c r="AI51" s="1">
        <v>2002</v>
      </c>
      <c r="AK51" s="1">
        <v>23</v>
      </c>
      <c r="AQ51" s="117"/>
      <c r="AR51" s="117"/>
      <c r="AS51" s="117"/>
      <c r="AT51" s="117"/>
      <c r="AU51" s="117"/>
      <c r="AV51" s="117"/>
      <c r="AW51" s="117"/>
      <c r="AX51" s="117"/>
    </row>
    <row r="52" spans="4:50" hidden="1">
      <c r="D52" s="1">
        <v>24</v>
      </c>
      <c r="E52" s="1" t="s">
        <v>53</v>
      </c>
      <c r="O52" s="74">
        <v>1990</v>
      </c>
      <c r="Q52" s="1">
        <v>24</v>
      </c>
      <c r="AB52" s="1">
        <v>24</v>
      </c>
      <c r="AE52" s="63">
        <v>23</v>
      </c>
      <c r="AF52" s="63">
        <v>13</v>
      </c>
      <c r="AG52" s="63">
        <v>13</v>
      </c>
      <c r="AI52" s="1">
        <v>2001</v>
      </c>
      <c r="AK52" s="1">
        <v>24</v>
      </c>
      <c r="AQ52" s="117"/>
      <c r="AR52" s="117"/>
      <c r="AS52" s="117"/>
      <c r="AT52" s="117"/>
      <c r="AU52" s="117"/>
      <c r="AV52" s="117"/>
      <c r="AW52" s="117"/>
      <c r="AX52" s="117"/>
    </row>
    <row r="53" spans="4:50" hidden="1">
      <c r="D53" s="1">
        <v>25</v>
      </c>
      <c r="E53" s="1" t="s">
        <v>54</v>
      </c>
      <c r="O53" s="74">
        <v>1989</v>
      </c>
      <c r="Q53" s="1">
        <v>25</v>
      </c>
      <c r="AB53" s="1">
        <v>25</v>
      </c>
      <c r="AE53" s="63">
        <v>24</v>
      </c>
      <c r="AF53" s="63">
        <v>14</v>
      </c>
      <c r="AG53" s="63">
        <v>14</v>
      </c>
      <c r="AI53" s="1">
        <v>2000</v>
      </c>
      <c r="AK53" s="1">
        <v>25</v>
      </c>
      <c r="AQ53" s="117"/>
      <c r="AR53" s="117"/>
      <c r="AS53" s="117"/>
      <c r="AT53" s="117"/>
      <c r="AU53" s="117"/>
      <c r="AV53" s="117"/>
      <c r="AW53" s="117"/>
      <c r="AX53" s="117"/>
    </row>
    <row r="54" spans="4:50" hidden="1">
      <c r="D54" s="1">
        <v>26</v>
      </c>
      <c r="E54" s="1" t="s">
        <v>76</v>
      </c>
      <c r="O54" s="74">
        <v>1988</v>
      </c>
      <c r="Q54" s="1">
        <v>26</v>
      </c>
      <c r="AB54" s="1">
        <v>26</v>
      </c>
      <c r="AE54" s="63">
        <v>25</v>
      </c>
      <c r="AF54" s="63">
        <v>15</v>
      </c>
      <c r="AG54" s="63">
        <v>15</v>
      </c>
      <c r="AK54" s="1">
        <v>26</v>
      </c>
      <c r="AQ54" s="117"/>
      <c r="AR54" s="117"/>
      <c r="AS54" s="117"/>
      <c r="AT54" s="117"/>
      <c r="AU54" s="117"/>
      <c r="AV54" s="117"/>
      <c r="AW54" s="117"/>
      <c r="AX54" s="117"/>
    </row>
    <row r="55" spans="4:50" hidden="1">
      <c r="D55" s="1">
        <v>27</v>
      </c>
      <c r="E55" s="1" t="s">
        <v>77</v>
      </c>
      <c r="O55" s="74">
        <v>1987</v>
      </c>
      <c r="Q55" s="1">
        <v>27</v>
      </c>
      <c r="AB55" s="1">
        <v>27</v>
      </c>
      <c r="AE55" s="63">
        <v>26</v>
      </c>
      <c r="AF55" s="63">
        <v>16</v>
      </c>
      <c r="AG55" s="63">
        <v>16</v>
      </c>
      <c r="AK55" s="1">
        <v>27</v>
      </c>
      <c r="AQ55" s="117"/>
      <c r="AR55" s="117"/>
      <c r="AS55" s="117"/>
      <c r="AT55" s="117"/>
      <c r="AU55" s="117"/>
      <c r="AV55" s="117"/>
      <c r="AW55" s="117"/>
      <c r="AX55" s="117"/>
    </row>
    <row r="56" spans="4:50" hidden="1">
      <c r="D56" s="1">
        <v>28</v>
      </c>
      <c r="E56" s="1" t="s">
        <v>55</v>
      </c>
      <c r="O56" s="74">
        <v>1986</v>
      </c>
      <c r="Q56" s="1">
        <v>28</v>
      </c>
      <c r="AB56" s="1">
        <v>28</v>
      </c>
      <c r="AE56" s="63">
        <v>27</v>
      </c>
      <c r="AF56" s="63">
        <v>17</v>
      </c>
      <c r="AG56" s="63">
        <v>17</v>
      </c>
      <c r="AK56" s="1">
        <v>28</v>
      </c>
      <c r="AQ56" s="117"/>
      <c r="AR56" s="117"/>
      <c r="AS56" s="117"/>
      <c r="AT56" s="117"/>
      <c r="AU56" s="117"/>
      <c r="AV56" s="117"/>
      <c r="AW56" s="117"/>
      <c r="AX56" s="117"/>
    </row>
    <row r="57" spans="4:50" hidden="1">
      <c r="D57" s="1">
        <v>29</v>
      </c>
      <c r="E57" s="1" t="s">
        <v>56</v>
      </c>
      <c r="O57" s="74">
        <v>1985</v>
      </c>
      <c r="Q57" s="1">
        <v>29</v>
      </c>
      <c r="AB57" s="1">
        <v>29</v>
      </c>
      <c r="AE57" s="63">
        <v>28</v>
      </c>
      <c r="AF57" s="63">
        <v>18</v>
      </c>
      <c r="AG57" s="63">
        <v>18</v>
      </c>
      <c r="AK57" s="1">
        <v>29</v>
      </c>
      <c r="AQ57" s="117"/>
      <c r="AR57" s="117"/>
      <c r="AS57" s="117"/>
      <c r="AT57" s="117"/>
      <c r="AU57" s="117"/>
      <c r="AV57" s="117"/>
      <c r="AW57" s="117"/>
      <c r="AX57" s="117"/>
    </row>
    <row r="58" spans="4:50" hidden="1">
      <c r="D58" s="1">
        <v>30</v>
      </c>
      <c r="E58" s="1" t="s">
        <v>57</v>
      </c>
      <c r="O58" s="74">
        <v>1984</v>
      </c>
      <c r="Q58" s="1">
        <v>30</v>
      </c>
      <c r="AB58" s="1">
        <v>30</v>
      </c>
      <c r="AE58" s="63">
        <v>29</v>
      </c>
      <c r="AF58" s="63">
        <v>19</v>
      </c>
      <c r="AG58" s="63">
        <v>19</v>
      </c>
      <c r="AK58" s="1">
        <v>30</v>
      </c>
      <c r="AQ58" s="117"/>
      <c r="AR58" s="117"/>
      <c r="AS58" s="117"/>
      <c r="AT58" s="117"/>
      <c r="AU58" s="117"/>
      <c r="AV58" s="117"/>
      <c r="AW58" s="117"/>
      <c r="AX58" s="117"/>
    </row>
    <row r="59" spans="4:50" hidden="1">
      <c r="D59" s="1">
        <v>31</v>
      </c>
      <c r="E59" s="1" t="s">
        <v>58</v>
      </c>
      <c r="O59" s="74">
        <v>1983</v>
      </c>
      <c r="Q59" s="1">
        <v>31</v>
      </c>
      <c r="AB59" s="1">
        <v>31</v>
      </c>
      <c r="AE59" s="63">
        <v>30</v>
      </c>
      <c r="AF59" s="63">
        <v>20</v>
      </c>
      <c r="AG59" s="63">
        <v>20</v>
      </c>
      <c r="AK59" s="1">
        <v>31</v>
      </c>
      <c r="AQ59" s="117"/>
      <c r="AR59" s="117"/>
      <c r="AS59" s="117"/>
      <c r="AT59" s="117"/>
      <c r="AU59" s="117"/>
      <c r="AV59" s="117"/>
      <c r="AW59" s="117"/>
      <c r="AX59" s="117"/>
    </row>
    <row r="60" spans="4:50" hidden="1">
      <c r="D60" s="1">
        <v>32</v>
      </c>
      <c r="E60" s="1" t="s">
        <v>59</v>
      </c>
      <c r="O60" s="74">
        <v>1982</v>
      </c>
      <c r="AE60" s="63">
        <v>31</v>
      </c>
      <c r="AF60" s="63">
        <v>21</v>
      </c>
      <c r="AG60" s="63">
        <v>21</v>
      </c>
      <c r="AQ60" s="117"/>
      <c r="AR60" s="117"/>
      <c r="AS60" s="117"/>
      <c r="AT60" s="117"/>
      <c r="AU60" s="117"/>
      <c r="AV60" s="117"/>
      <c r="AW60" s="117"/>
      <c r="AX60" s="117"/>
    </row>
    <row r="61" spans="4:50" hidden="1">
      <c r="D61" s="1">
        <v>33</v>
      </c>
      <c r="E61" s="1" t="s">
        <v>60</v>
      </c>
      <c r="O61" s="74">
        <v>1981</v>
      </c>
      <c r="AE61" s="63">
        <v>32</v>
      </c>
      <c r="AF61" s="63">
        <v>22</v>
      </c>
      <c r="AG61" s="63">
        <v>22</v>
      </c>
      <c r="AQ61" s="117"/>
      <c r="AR61" s="117"/>
      <c r="AS61" s="117"/>
      <c r="AT61" s="117"/>
      <c r="AU61" s="117"/>
      <c r="AV61" s="117"/>
      <c r="AW61" s="117"/>
      <c r="AX61" s="117"/>
    </row>
    <row r="62" spans="4:50" hidden="1">
      <c r="D62" s="1">
        <v>34</v>
      </c>
      <c r="E62" s="1" t="s">
        <v>61</v>
      </c>
      <c r="O62" s="74">
        <v>1980</v>
      </c>
      <c r="AE62" s="63">
        <v>33</v>
      </c>
      <c r="AF62" s="63">
        <v>23</v>
      </c>
      <c r="AG62" s="63">
        <v>23</v>
      </c>
      <c r="AQ62" s="117"/>
      <c r="AR62" s="117"/>
      <c r="AS62" s="117"/>
      <c r="AT62" s="117"/>
      <c r="AU62" s="117"/>
      <c r="AV62" s="117"/>
      <c r="AW62" s="117"/>
      <c r="AX62" s="117"/>
    </row>
    <row r="63" spans="4:50" hidden="1">
      <c r="D63" s="1">
        <v>35</v>
      </c>
      <c r="E63" s="1" t="s">
        <v>62</v>
      </c>
      <c r="AE63" s="63">
        <v>34</v>
      </c>
      <c r="AF63" s="63">
        <v>24</v>
      </c>
      <c r="AG63" s="63">
        <v>24</v>
      </c>
      <c r="AQ63" s="117"/>
      <c r="AR63" s="117"/>
      <c r="AS63" s="117"/>
      <c r="AT63" s="117"/>
      <c r="AU63" s="117"/>
      <c r="AV63" s="117"/>
      <c r="AW63" s="117"/>
      <c r="AX63" s="117"/>
    </row>
    <row r="64" spans="4:50" hidden="1">
      <c r="D64" s="1">
        <v>36</v>
      </c>
      <c r="E64" s="1" t="s">
        <v>63</v>
      </c>
      <c r="AE64" s="63">
        <v>35</v>
      </c>
      <c r="AF64" s="63">
        <v>25</v>
      </c>
      <c r="AG64" s="63">
        <v>25</v>
      </c>
      <c r="AQ64" s="117"/>
      <c r="AR64" s="117"/>
      <c r="AS64" s="117"/>
      <c r="AT64" s="117"/>
      <c r="AU64" s="117"/>
      <c r="AV64" s="117"/>
      <c r="AW64" s="117"/>
      <c r="AX64" s="117"/>
    </row>
    <row r="65" spans="4:50" hidden="1">
      <c r="D65" s="1">
        <v>37</v>
      </c>
      <c r="E65" s="1" t="s">
        <v>64</v>
      </c>
      <c r="AE65" s="63">
        <v>36</v>
      </c>
      <c r="AF65" s="63">
        <v>26</v>
      </c>
      <c r="AG65" s="63">
        <v>26</v>
      </c>
      <c r="AQ65" s="117"/>
      <c r="AR65" s="117"/>
      <c r="AS65" s="117"/>
      <c r="AT65" s="117"/>
      <c r="AU65" s="117"/>
      <c r="AV65" s="117"/>
      <c r="AW65" s="117"/>
      <c r="AX65" s="117"/>
    </row>
    <row r="66" spans="4:50" hidden="1">
      <c r="D66" s="1">
        <v>38</v>
      </c>
      <c r="E66" s="1" t="s">
        <v>65</v>
      </c>
      <c r="AE66" s="63">
        <v>37</v>
      </c>
      <c r="AF66" s="63">
        <v>27</v>
      </c>
      <c r="AG66" s="63">
        <v>27</v>
      </c>
      <c r="AQ66" s="117"/>
      <c r="AR66" s="117"/>
      <c r="AS66" s="117"/>
      <c r="AT66" s="117"/>
      <c r="AU66" s="117"/>
      <c r="AV66" s="117"/>
      <c r="AW66" s="117"/>
      <c r="AX66" s="117"/>
    </row>
    <row r="67" spans="4:50" hidden="1">
      <c r="D67" s="1">
        <v>39</v>
      </c>
      <c r="E67" s="1" t="s">
        <v>66</v>
      </c>
      <c r="AE67" s="63">
        <v>38</v>
      </c>
      <c r="AF67" s="63">
        <v>28</v>
      </c>
      <c r="AG67" s="63">
        <v>28</v>
      </c>
      <c r="AQ67" s="117"/>
      <c r="AR67" s="117"/>
      <c r="AS67" s="117"/>
      <c r="AT67" s="117"/>
      <c r="AU67" s="117"/>
      <c r="AV67" s="117"/>
      <c r="AW67" s="117"/>
      <c r="AX67" s="117"/>
    </row>
    <row r="68" spans="4:50" hidden="1">
      <c r="D68" s="1">
        <v>40</v>
      </c>
      <c r="E68" s="1" t="s">
        <v>67</v>
      </c>
      <c r="AE68" s="63">
        <v>39</v>
      </c>
      <c r="AF68" s="63">
        <v>29</v>
      </c>
      <c r="AG68" s="63">
        <v>29</v>
      </c>
      <c r="AQ68" s="117"/>
      <c r="AR68" s="117"/>
      <c r="AS68" s="117"/>
      <c r="AT68" s="117"/>
      <c r="AU68" s="117"/>
      <c r="AV68" s="117"/>
      <c r="AW68" s="117"/>
      <c r="AX68" s="117"/>
    </row>
    <row r="69" spans="4:50" hidden="1">
      <c r="D69" s="1">
        <v>41</v>
      </c>
      <c r="E69" s="1" t="s">
        <v>68</v>
      </c>
      <c r="AE69" s="63">
        <v>40</v>
      </c>
      <c r="AF69" s="63">
        <v>30</v>
      </c>
      <c r="AG69" s="63">
        <v>30</v>
      </c>
      <c r="AQ69" s="117"/>
      <c r="AR69" s="117"/>
      <c r="AS69" s="117"/>
      <c r="AT69" s="117"/>
      <c r="AU69" s="117"/>
      <c r="AV69" s="117"/>
      <c r="AW69" s="117"/>
      <c r="AX69" s="117"/>
    </row>
    <row r="70" spans="4:50" hidden="1">
      <c r="D70" s="1">
        <v>42</v>
      </c>
      <c r="E70" s="1" t="s">
        <v>69</v>
      </c>
      <c r="AE70" s="63">
        <v>41</v>
      </c>
      <c r="AF70" s="63">
        <v>31</v>
      </c>
      <c r="AG70" s="63">
        <v>31</v>
      </c>
      <c r="AQ70" s="117"/>
      <c r="AR70" s="117"/>
      <c r="AS70" s="117"/>
      <c r="AT70" s="117"/>
      <c r="AU70" s="117"/>
      <c r="AV70" s="117"/>
      <c r="AW70" s="117"/>
      <c r="AX70" s="117"/>
    </row>
    <row r="71" spans="4:50" hidden="1">
      <c r="D71" s="1">
        <v>43</v>
      </c>
      <c r="E71" s="1" t="s">
        <v>70</v>
      </c>
      <c r="AE71" s="63">
        <v>42</v>
      </c>
      <c r="AF71" s="63">
        <v>32</v>
      </c>
      <c r="AG71" s="63">
        <v>32</v>
      </c>
      <c r="AQ71" s="117"/>
      <c r="AR71" s="117"/>
      <c r="AS71" s="117"/>
      <c r="AT71" s="117"/>
      <c r="AU71" s="117"/>
      <c r="AV71" s="117"/>
      <c r="AW71" s="117"/>
      <c r="AX71" s="117"/>
    </row>
    <row r="72" spans="4:50" hidden="1">
      <c r="D72" s="1">
        <v>44</v>
      </c>
      <c r="E72" s="1" t="s">
        <v>71</v>
      </c>
      <c r="AE72" s="63">
        <v>43</v>
      </c>
      <c r="AF72" s="63">
        <v>33</v>
      </c>
      <c r="AG72" s="63">
        <v>33</v>
      </c>
    </row>
    <row r="73" spans="4:50" hidden="1">
      <c r="D73" s="1">
        <v>45</v>
      </c>
      <c r="E73" s="1" t="s">
        <v>72</v>
      </c>
      <c r="AE73" s="63">
        <v>44</v>
      </c>
      <c r="AF73" s="63">
        <v>34</v>
      </c>
      <c r="AG73" s="63">
        <v>34</v>
      </c>
    </row>
    <row r="74" spans="4:50" hidden="1">
      <c r="D74" s="1">
        <v>46</v>
      </c>
      <c r="E74" s="1" t="s">
        <v>73</v>
      </c>
      <c r="AE74" s="63">
        <v>45</v>
      </c>
      <c r="AF74" s="63">
        <v>35</v>
      </c>
      <c r="AG74" s="63">
        <v>35</v>
      </c>
    </row>
    <row r="75" spans="4:50" hidden="1">
      <c r="D75" s="1">
        <v>47</v>
      </c>
      <c r="E75" s="1" t="s">
        <v>74</v>
      </c>
      <c r="AE75" s="63">
        <v>46</v>
      </c>
      <c r="AF75" s="63">
        <v>36</v>
      </c>
      <c r="AG75" s="63">
        <v>36</v>
      </c>
    </row>
    <row r="76" spans="4:50" hidden="1">
      <c r="AE76" s="63">
        <v>47</v>
      </c>
      <c r="AF76" s="63">
        <v>37</v>
      </c>
      <c r="AG76" s="63">
        <v>37</v>
      </c>
    </row>
    <row r="77" spans="4:50" hidden="1">
      <c r="AE77" s="63">
        <v>48</v>
      </c>
      <c r="AF77" s="63">
        <v>38</v>
      </c>
      <c r="AG77" s="63">
        <v>38</v>
      </c>
    </row>
    <row r="78" spans="4:50" hidden="1">
      <c r="AE78" s="63">
        <v>49</v>
      </c>
      <c r="AF78" s="63">
        <v>39</v>
      </c>
      <c r="AG78" s="63">
        <v>39</v>
      </c>
    </row>
    <row r="79" spans="4:50" hidden="1">
      <c r="AE79" s="63">
        <v>50</v>
      </c>
      <c r="AF79" s="63">
        <v>40</v>
      </c>
      <c r="AG79" s="63">
        <v>40</v>
      </c>
    </row>
    <row r="80" spans="4:50" hidden="1">
      <c r="AE80" s="63">
        <v>51</v>
      </c>
      <c r="AF80" s="63">
        <v>41</v>
      </c>
      <c r="AG80" s="63">
        <v>41</v>
      </c>
    </row>
    <row r="81" spans="31:33" hidden="1">
      <c r="AE81" s="63">
        <v>52</v>
      </c>
      <c r="AF81" s="63">
        <v>42</v>
      </c>
      <c r="AG81" s="63">
        <v>42</v>
      </c>
    </row>
    <row r="82" spans="31:33" hidden="1">
      <c r="AE82" s="63">
        <v>53</v>
      </c>
      <c r="AF82" s="63">
        <v>43</v>
      </c>
      <c r="AG82" s="63">
        <v>43</v>
      </c>
    </row>
    <row r="83" spans="31:33" hidden="1">
      <c r="AE83" s="63">
        <v>54</v>
      </c>
      <c r="AF83" s="63">
        <v>44</v>
      </c>
      <c r="AG83" s="63">
        <v>44</v>
      </c>
    </row>
    <row r="84" spans="31:33" hidden="1">
      <c r="AE84" s="63">
        <v>55</v>
      </c>
      <c r="AF84" s="63">
        <v>45</v>
      </c>
      <c r="AG84" s="63">
        <v>45</v>
      </c>
    </row>
    <row r="85" spans="31:33" hidden="1">
      <c r="AE85" s="63">
        <v>56</v>
      </c>
      <c r="AF85" s="63">
        <v>46</v>
      </c>
      <c r="AG85" s="63">
        <v>46</v>
      </c>
    </row>
    <row r="86" spans="31:33" hidden="1">
      <c r="AE86" s="63">
        <v>57</v>
      </c>
      <c r="AF86" s="63">
        <v>47</v>
      </c>
      <c r="AG86" s="63">
        <v>47</v>
      </c>
    </row>
    <row r="87" spans="31:33" hidden="1">
      <c r="AE87" s="63">
        <v>58</v>
      </c>
      <c r="AF87" s="63">
        <v>48</v>
      </c>
      <c r="AG87" s="63">
        <v>48</v>
      </c>
    </row>
    <row r="88" spans="31:33" hidden="1">
      <c r="AE88" s="63">
        <v>59</v>
      </c>
      <c r="AF88" s="63">
        <v>49</v>
      </c>
      <c r="AG88" s="63">
        <v>49</v>
      </c>
    </row>
    <row r="89" spans="31:33" hidden="1">
      <c r="AF89" s="63">
        <v>50</v>
      </c>
      <c r="AG89" s="63">
        <v>50</v>
      </c>
    </row>
    <row r="90" spans="31:33" hidden="1">
      <c r="AF90" s="63">
        <v>51</v>
      </c>
      <c r="AG90" s="63">
        <v>51</v>
      </c>
    </row>
    <row r="91" spans="31:33" hidden="1">
      <c r="AF91" s="63">
        <v>52</v>
      </c>
      <c r="AG91" s="63">
        <v>52</v>
      </c>
    </row>
    <row r="92" spans="31:33" hidden="1">
      <c r="AF92" s="63">
        <v>53</v>
      </c>
      <c r="AG92" s="63">
        <v>53</v>
      </c>
    </row>
    <row r="93" spans="31:33" hidden="1">
      <c r="AF93" s="63">
        <v>54</v>
      </c>
      <c r="AG93" s="63">
        <v>54</v>
      </c>
    </row>
    <row r="94" spans="31:33" hidden="1">
      <c r="AF94" s="63">
        <v>55</v>
      </c>
      <c r="AG94" s="63">
        <v>55</v>
      </c>
    </row>
    <row r="95" spans="31:33" hidden="1">
      <c r="AF95" s="63">
        <v>56</v>
      </c>
      <c r="AG95" s="63">
        <v>56</v>
      </c>
    </row>
    <row r="96" spans="31:33" hidden="1">
      <c r="AF96" s="63">
        <v>57</v>
      </c>
      <c r="AG96" s="63">
        <v>57</v>
      </c>
    </row>
    <row r="97" spans="32:33" hidden="1">
      <c r="AF97" s="63">
        <v>58</v>
      </c>
      <c r="AG97" s="63">
        <v>58</v>
      </c>
    </row>
    <row r="98" spans="32:33" hidden="1">
      <c r="AF98" s="63">
        <v>59</v>
      </c>
      <c r="AG98" s="63">
        <v>59</v>
      </c>
    </row>
    <row r="99" spans="32:33" hidden="1">
      <c r="AF99" s="63">
        <v>60</v>
      </c>
      <c r="AG99" s="63">
        <v>60</v>
      </c>
    </row>
    <row r="100" spans="32:33" hidden="1">
      <c r="AF100" s="63">
        <v>61</v>
      </c>
      <c r="AG100" s="63">
        <v>61</v>
      </c>
    </row>
    <row r="101" spans="32:33" hidden="1">
      <c r="AF101" s="63">
        <v>62</v>
      </c>
      <c r="AG101" s="63">
        <v>62</v>
      </c>
    </row>
    <row r="102" spans="32:33" hidden="1">
      <c r="AF102" s="63">
        <v>63</v>
      </c>
      <c r="AG102" s="63">
        <v>63</v>
      </c>
    </row>
    <row r="103" spans="32:33" hidden="1">
      <c r="AF103" s="63">
        <v>64</v>
      </c>
      <c r="AG103" s="63">
        <v>64</v>
      </c>
    </row>
    <row r="104" spans="32:33" hidden="1">
      <c r="AF104" s="63">
        <v>65</v>
      </c>
      <c r="AG104" s="63">
        <v>65</v>
      </c>
    </row>
    <row r="105" spans="32:33" hidden="1">
      <c r="AF105" s="63">
        <v>66</v>
      </c>
      <c r="AG105" s="63">
        <v>66</v>
      </c>
    </row>
    <row r="106" spans="32:33" hidden="1">
      <c r="AF106" s="63">
        <v>67</v>
      </c>
      <c r="AG106" s="63">
        <v>67</v>
      </c>
    </row>
    <row r="107" spans="32:33" hidden="1">
      <c r="AF107" s="63">
        <v>68</v>
      </c>
      <c r="AG107" s="63">
        <v>68</v>
      </c>
    </row>
    <row r="108" spans="32:33" hidden="1">
      <c r="AF108" s="63">
        <v>69</v>
      </c>
      <c r="AG108" s="63">
        <v>69</v>
      </c>
    </row>
    <row r="109" spans="32:33" hidden="1">
      <c r="AF109" s="63">
        <v>70</v>
      </c>
      <c r="AG109" s="63">
        <v>70</v>
      </c>
    </row>
    <row r="110" spans="32:33" hidden="1">
      <c r="AF110" s="63">
        <v>71</v>
      </c>
      <c r="AG110" s="63">
        <v>71</v>
      </c>
    </row>
    <row r="111" spans="32:33" hidden="1">
      <c r="AF111" s="63">
        <v>72</v>
      </c>
      <c r="AG111" s="63">
        <v>72</v>
      </c>
    </row>
    <row r="112" spans="32:33" hidden="1">
      <c r="AF112" s="63">
        <v>73</v>
      </c>
      <c r="AG112" s="63">
        <v>73</v>
      </c>
    </row>
    <row r="113" spans="32:33" hidden="1">
      <c r="AF113" s="63">
        <v>74</v>
      </c>
      <c r="AG113" s="63">
        <v>74</v>
      </c>
    </row>
    <row r="114" spans="32:33" hidden="1">
      <c r="AF114" s="63">
        <v>75</v>
      </c>
      <c r="AG114" s="63">
        <v>75</v>
      </c>
    </row>
    <row r="115" spans="32:33" hidden="1">
      <c r="AF115" s="63">
        <v>76</v>
      </c>
      <c r="AG115" s="63">
        <v>76</v>
      </c>
    </row>
    <row r="116" spans="32:33" hidden="1">
      <c r="AF116" s="63">
        <v>77</v>
      </c>
      <c r="AG116" s="63">
        <v>77</v>
      </c>
    </row>
    <row r="117" spans="32:33" hidden="1">
      <c r="AF117" s="63">
        <v>78</v>
      </c>
      <c r="AG117" s="63">
        <v>78</v>
      </c>
    </row>
    <row r="118" spans="32:33" hidden="1">
      <c r="AF118" s="63">
        <v>79</v>
      </c>
      <c r="AG118" s="63">
        <v>79</v>
      </c>
    </row>
    <row r="119" spans="32:33" hidden="1">
      <c r="AF119" s="63">
        <v>80</v>
      </c>
      <c r="AG119" s="63">
        <v>80</v>
      </c>
    </row>
    <row r="120" spans="32:33" hidden="1">
      <c r="AF120" s="63">
        <v>81</v>
      </c>
      <c r="AG120" s="63">
        <v>81</v>
      </c>
    </row>
    <row r="121" spans="32:33" hidden="1">
      <c r="AF121" s="63">
        <v>82</v>
      </c>
      <c r="AG121" s="63">
        <v>82</v>
      </c>
    </row>
    <row r="122" spans="32:33" hidden="1">
      <c r="AF122" s="63">
        <v>83</v>
      </c>
      <c r="AG122" s="63">
        <v>83</v>
      </c>
    </row>
    <row r="123" spans="32:33" hidden="1">
      <c r="AF123" s="63">
        <v>84</v>
      </c>
      <c r="AG123" s="63">
        <v>84</v>
      </c>
    </row>
    <row r="124" spans="32:33" hidden="1">
      <c r="AF124" s="63">
        <v>85</v>
      </c>
      <c r="AG124" s="63">
        <v>85</v>
      </c>
    </row>
    <row r="125" spans="32:33" hidden="1">
      <c r="AF125" s="63">
        <v>86</v>
      </c>
      <c r="AG125" s="63">
        <v>86</v>
      </c>
    </row>
    <row r="126" spans="32:33" hidden="1">
      <c r="AF126" s="63">
        <v>87</v>
      </c>
      <c r="AG126" s="63">
        <v>87</v>
      </c>
    </row>
    <row r="127" spans="32:33" hidden="1">
      <c r="AF127" s="63">
        <v>88</v>
      </c>
      <c r="AG127" s="63">
        <v>88</v>
      </c>
    </row>
    <row r="128" spans="32:33" hidden="1">
      <c r="AF128" s="63">
        <v>89</v>
      </c>
      <c r="AG128" s="63">
        <v>89</v>
      </c>
    </row>
    <row r="129" spans="32:33" hidden="1">
      <c r="AF129" s="63">
        <v>90</v>
      </c>
      <c r="AG129" s="63">
        <v>90</v>
      </c>
    </row>
    <row r="130" spans="32:33" hidden="1">
      <c r="AF130" s="63">
        <v>91</v>
      </c>
      <c r="AG130" s="63">
        <v>91</v>
      </c>
    </row>
    <row r="131" spans="32:33" hidden="1">
      <c r="AF131" s="63">
        <v>92</v>
      </c>
      <c r="AG131" s="63">
        <v>92</v>
      </c>
    </row>
    <row r="132" spans="32:33" hidden="1">
      <c r="AF132" s="63">
        <v>93</v>
      </c>
      <c r="AG132" s="63">
        <v>93</v>
      </c>
    </row>
    <row r="133" spans="32:33" hidden="1">
      <c r="AF133" s="63">
        <v>94</v>
      </c>
      <c r="AG133" s="63">
        <v>94</v>
      </c>
    </row>
    <row r="134" spans="32:33" hidden="1">
      <c r="AF134" s="63">
        <v>95</v>
      </c>
      <c r="AG134" s="63">
        <v>95</v>
      </c>
    </row>
    <row r="135" spans="32:33" hidden="1">
      <c r="AF135" s="63">
        <v>96</v>
      </c>
      <c r="AG135" s="63">
        <v>96</v>
      </c>
    </row>
    <row r="136" spans="32:33" hidden="1">
      <c r="AF136" s="63">
        <v>97</v>
      </c>
      <c r="AG136" s="63">
        <v>97</v>
      </c>
    </row>
    <row r="137" spans="32:33" hidden="1">
      <c r="AF137" s="63">
        <v>98</v>
      </c>
      <c r="AG137" s="63">
        <v>98</v>
      </c>
    </row>
    <row r="138" spans="32:33" hidden="1">
      <c r="AF138" s="63">
        <v>99</v>
      </c>
      <c r="AG138" s="63">
        <v>99</v>
      </c>
    </row>
  </sheetData>
  <sheetProtection sheet="1" objects="1" scenarios="1" selectLockedCells="1"/>
  <mergeCells count="47">
    <mergeCell ref="L25:M25"/>
    <mergeCell ref="L26:M26"/>
    <mergeCell ref="I2:K2"/>
    <mergeCell ref="I3:K3"/>
    <mergeCell ref="F5:I5"/>
    <mergeCell ref="L19:M19"/>
    <mergeCell ref="L20:M20"/>
    <mergeCell ref="L21:M21"/>
    <mergeCell ref="L22:M22"/>
    <mergeCell ref="L11:M11"/>
    <mergeCell ref="L12:M12"/>
    <mergeCell ref="L23:M23"/>
    <mergeCell ref="L24:M24"/>
    <mergeCell ref="L13:M13"/>
    <mergeCell ref="L14:M14"/>
    <mergeCell ref="L15:M15"/>
    <mergeCell ref="L16:M16"/>
    <mergeCell ref="L17:M17"/>
    <mergeCell ref="L18:M18"/>
    <mergeCell ref="D1:H1"/>
    <mergeCell ref="J1:T1"/>
    <mergeCell ref="D28:E28"/>
    <mergeCell ref="D3:H3"/>
    <mergeCell ref="L6:M6"/>
    <mergeCell ref="Z5:AG5"/>
    <mergeCell ref="L7:M7"/>
    <mergeCell ref="L8:M8"/>
    <mergeCell ref="L9:M9"/>
    <mergeCell ref="L10:M10"/>
    <mergeCell ref="AU5:AX5"/>
    <mergeCell ref="AR5:AT5"/>
    <mergeCell ref="AR3:AX4"/>
    <mergeCell ref="O5:Q5"/>
    <mergeCell ref="D2:H2"/>
    <mergeCell ref="S5:W5"/>
    <mergeCell ref="C5:E5"/>
    <mergeCell ref="AH3:AI3"/>
    <mergeCell ref="AJ2:AL2"/>
    <mergeCell ref="AJ3:AL3"/>
    <mergeCell ref="AI5:AP5"/>
    <mergeCell ref="L3:R3"/>
    <mergeCell ref="L2:R2"/>
    <mergeCell ref="Y2:Z2"/>
    <mergeCell ref="Y3:Z3"/>
    <mergeCell ref="AA2:AG2"/>
    <mergeCell ref="AA3:AG3"/>
    <mergeCell ref="AH2:AI2"/>
  </mergeCells>
  <phoneticPr fontId="2"/>
  <dataValidations xWindow="1224" yWindow="796" count="31">
    <dataValidation imeMode="on" allowBlank="1" showInputMessage="1" showErrorMessage="1" sqref="AQ7:AQ26" xr:uid="{421A465A-905A-4FA8-9C53-DDC889C5570A}"/>
    <dataValidation type="list" imeMode="off" allowBlank="1" showInputMessage="1" showErrorMessage="1" promptTitle="時間" prompt="1-4を選択" sqref="AM7:AM26 AD7:AD26" xr:uid="{FC0D0E9E-3BFA-419E-BDB4-74B68678F71B}">
      <formula1>$AD$29:$AD$32</formula1>
    </dataValidation>
    <dataValidation type="list" imeMode="off" allowBlank="1" showInputMessage="1" showErrorMessage="1" promptTitle="1/10・1/100" prompt="0-9　手動計時_x000a_00-99　電気計時_x000a_リストより選択" sqref="AP7:AP26 AG7:AG26" xr:uid="{1C48803F-04C4-466F-B565-DD7098240F22}">
      <formula1>$AG$29:$AG$138</formula1>
    </dataValidation>
    <dataValidation type="list" imeMode="off" allowBlank="1" showInputMessage="1" showErrorMessage="1" promptTitle="分" prompt="00-59を選択入力_x000a_1桁は入力不可" sqref="AN7:AN26 AE7:AE26" xr:uid="{8C6D22D2-0BF9-42F2-AE6D-796428743483}">
      <formula1>$AE$29:$AE$88</formula1>
    </dataValidation>
    <dataValidation imeMode="hiragana" allowBlank="1" showInputMessage="1" showErrorMessage="1" sqref="AH7:AH26 T7:T26 Y7:Y26 T3 D3 F7:G26 Y3:Z3" xr:uid="{BA8E4F3A-4124-4AA4-924B-D2505988931F}"/>
    <dataValidation type="list" allowBlank="1" showInputMessage="1" showErrorMessage="1" promptTitle="大会実施月" prompt="月を選択" sqref="AJ7:AJ26" xr:uid="{C956BE60-FFDD-499A-8791-6718354A0436}">
      <formula1>$P$29:$P$40</formula1>
    </dataValidation>
    <dataValidation type="list" allowBlank="1" showInputMessage="1" showErrorMessage="1" promptTitle="大会実施日" prompt="日を選択" sqref="AK7:AK26" xr:uid="{E3F15636-8B3C-4E2B-9320-9D266DE76B3F}">
      <formula1>$AK$29:$AK$59</formula1>
    </dataValidation>
    <dataValidation type="list" imeMode="disabled" allowBlank="1" showInputMessage="1" showErrorMessage="1" promptTitle="登録陸協" prompt="都道府県を選択" sqref="D7:D26" xr:uid="{99776DEE-CD3B-485C-B98D-56057C2E62EC}">
      <formula1>$E$29:$E$75</formula1>
    </dataValidation>
    <dataValidation type="list" imeMode="off" allowBlank="1" showInputMessage="1" showErrorMessage="1" promptTitle="年" prompt="大会実施年を西暦で選択" sqref="Z7:Z26" xr:uid="{762ABDA6-E7E8-4F77-BDAF-55B047FFD978}">
      <formula1>$Z$29:$Z$31</formula1>
    </dataValidation>
    <dataValidation imeMode="halfAlpha" allowBlank="1" showInputMessage="1" showErrorMessage="1" sqref="X2:X3" xr:uid="{D44249F2-7FC3-4AC4-AE2A-3AC0D8597BD8}"/>
    <dataValidation imeMode="halfKatakana" allowBlank="1" showInputMessage="1" showErrorMessage="1" sqref="J7:K26 I3 L3:R3" xr:uid="{E16F7B72-29B5-4CE7-91BA-60767A5E040B}"/>
    <dataValidation type="list" imeMode="off" allowBlank="1" showInputMessage="1" showErrorMessage="1" promptTitle="生年月日" prompt="月を選択" sqref="P7:P26" xr:uid="{0A40E66A-58EF-49C5-8870-2E6969B3CDDA}">
      <formula1>$P$29:$P$40</formula1>
    </dataValidation>
    <dataValidation type="list" imeMode="off" allowBlank="1" showInputMessage="1" showErrorMessage="1" promptTitle="生年月日" prompt="日を選択" sqref="Q7:Q26" xr:uid="{01AD1DE7-B166-4839-86EE-4DCAEACCB6B4}">
      <formula1>$Q$29:$Q$59</formula1>
    </dataValidation>
    <dataValidation type="list" imeMode="off" allowBlank="1" showInputMessage="1" showErrorMessage="1" promptTitle="大会実施日" prompt="日を選択" sqref="AB7:AB26" xr:uid="{AB213B5B-BCAD-4587-B6A0-7C663DB58DA1}">
      <formula1>$Q$29:$Q$59</formula1>
    </dataValidation>
    <dataValidation imeMode="off" allowBlank="1" showInputMessage="1" showErrorMessage="1" sqref="S3 S7:S26 U7:X26 H7:I26 U3:V3" xr:uid="{CF1C5065-9034-4916-8678-727AFDE2439A}"/>
    <dataValidation type="list" imeMode="off" allowBlank="1" showInputMessage="1" showErrorMessage="1" promptTitle="大会実施月" prompt="月を選択" sqref="AA7:AA26" xr:uid="{4E2AF7E4-46A1-4872-83AC-F3E9C4A10BEC}">
      <formula1>$P$29:$P$40</formula1>
    </dataValidation>
    <dataValidation type="list" imeMode="off" allowBlank="1" showInputMessage="1" showErrorMessage="1" sqref="E7:E26" xr:uid="{16647AE7-9B07-4A38-B855-C2FCB6944A98}">
      <formula1>$F$29:$F$30</formula1>
    </dataValidation>
    <dataValidation type="list" imeMode="off" allowBlank="1" showInputMessage="1" showErrorMessage="1" sqref="AS7:AT26 AV7:AW26" xr:uid="{762C3157-67FC-4801-BD9E-468411FE6A83}">
      <formula1>$AK$29:$AK$59</formula1>
    </dataValidation>
    <dataValidation type="list" imeMode="hiragana" allowBlank="1" showInputMessage="1" showErrorMessage="1" sqref="AR7:AR26 AU7:AU26" xr:uid="{7DD73B53-0149-4426-A207-BD07EF3FEE23}">
      <formula1>$AR$29:$AR$30</formula1>
    </dataValidation>
    <dataValidation type="list" imeMode="off" allowBlank="1" showInputMessage="1" showErrorMessage="1" sqref="AX7:AX26" xr:uid="{C4105985-7D21-4FDB-9D95-75AB7F909835}">
      <formula1>$AJ$29:$AJ$40</formula1>
    </dataValidation>
    <dataValidation type="list" allowBlank="1" showInputMessage="1" showErrorMessage="1" promptTitle="参加資格" prompt="リストから選択" sqref="C7:C26" xr:uid="{86D56264-088B-4C0B-A112-EFCD149E09E5}">
      <formula1>$C$29:$C$31</formula1>
    </dataValidation>
    <dataValidation type="list" imeMode="off" allowBlank="1" showInputMessage="1" showErrorMessage="1" promptTitle="学年" prompt="学生1- 6_x000a_院生M1-M4" sqref="N7:N26" xr:uid="{449142F5-9461-40D7-B2EA-099022C321D7}">
      <formula1>$N$29:$N$39</formula1>
    </dataValidation>
    <dataValidation type="list" imeMode="off" allowBlank="1" showInputMessage="1" showErrorMessage="1" promptTitle="秒" prompt="00-59を選択_x000a_1桁は入力不可" sqref="AF7:AF26" xr:uid="{AC4DEEDB-386F-44BE-B452-204882BDFB6C}">
      <formula1>$AF$29:$AF$138</formula1>
    </dataValidation>
    <dataValidation type="list" imeMode="off" allowBlank="1" showInputMessage="1" showErrorMessage="1" promptTitle="秒" prompt="00-59を選択_x000a_1桁入力不可" sqref="AO7:AO26" xr:uid="{CCC359D7-8C77-4F89-90D8-C8024C9F2ED6}">
      <formula1>$AF$29:$AF$138</formula1>
    </dataValidation>
    <dataValidation type="list" allowBlank="1" showInputMessage="1" showErrorMessage="1" promptTitle="都道府県" prompt="リストから選択" sqref="AA3:AG3" xr:uid="{9B8D2069-1734-45DF-908E-8099F95D31DE}">
      <formula1>$E$29:$E$75</formula1>
    </dataValidation>
    <dataValidation type="list" allowBlank="1" showInputMessage="1" showErrorMessage="1" promptTitle="振込日" prompt="1日－21日" sqref="AJ3:AL3" xr:uid="{9197D401-B57A-462C-B398-AFA3F06D05BD}">
      <formula1>$AK$29:$AK$49</formula1>
    </dataValidation>
    <dataValidation type="list" allowBlank="1" showInputMessage="1" showErrorMessage="1" promptTitle="申込種目" prompt="リストから選択" sqref="B7:B26" xr:uid="{C3A13397-B104-40E1-A934-0AC9361C79A8}">
      <formula1>$B$29:$B$41</formula1>
    </dataValidation>
    <dataValidation type="list" imeMode="disabled" allowBlank="1" showInputMessage="1" showErrorMessage="1" promptTitle="生年" prompt="生年を西暦で選択" sqref="O7:O26" xr:uid="{5F27C734-F158-4BB6-94EE-6C0FE66279F9}">
      <formula1>$O$29:$O$62</formula1>
    </dataValidation>
    <dataValidation type="list" imeMode="disabled" allowBlank="1" showInputMessage="1" showErrorMessage="1" promptTitle="自己最高記録種目" prompt="リストから選択" sqref="AL7:AL26" xr:uid="{E08A94BA-D5FC-4C80-8503-09FAFD9F9570}">
      <formula1>$AC$29:$AC$37</formula1>
    </dataValidation>
    <dataValidation type="list" imeMode="disabled" allowBlank="1" showInputMessage="1" showErrorMessage="1" promptTitle="標準記録突破種目" prompt="リストから選択" sqref="AC7:AC26" xr:uid="{58A325B2-EFA0-49C4-912B-BEBAFB93E694}">
      <formula1>$AC$29:$AC$37</formula1>
    </dataValidation>
    <dataValidation type="list" imeMode="disabled" allowBlank="1" showInputMessage="1" showErrorMessage="1" promptTitle="年" prompt="大会実施年を西暦で選択" sqref="AI7:AI26" xr:uid="{50A2D62E-DE62-42E7-A6D8-50FC9F75B283}">
      <formula1>$AI$29:$AI$53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33" fitToWidth="2" fitToHeight="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F2BF-784D-4468-99D4-D2683377B9BB}">
  <sheetPr codeName="Sheet3">
    <tabColor rgb="FFFFFF00"/>
  </sheetPr>
  <dimension ref="A1:Q34"/>
  <sheetViews>
    <sheetView showGridLines="0" showRowColHeaders="0" showZeros="0" view="pageBreakPreview" zoomScaleNormal="100" zoomScaleSheetLayoutView="100" workbookViewId="0">
      <selection activeCell="B1" sqref="B1:C1"/>
    </sheetView>
  </sheetViews>
  <sheetFormatPr defaultRowHeight="13.2"/>
  <cols>
    <col min="2" max="2" width="9.109375" customWidth="1"/>
    <col min="7" max="7" width="7" customWidth="1"/>
    <col min="8" max="8" width="11" customWidth="1"/>
    <col min="14" max="14" width="19.21875" bestFit="1" customWidth="1"/>
  </cols>
  <sheetData>
    <row r="1" spans="1:17" ht="45" customHeight="1" thickTop="1" thickBot="1">
      <c r="A1" s="98" t="s">
        <v>17</v>
      </c>
      <c r="B1" s="284">
        <v>1</v>
      </c>
      <c r="C1" s="285"/>
      <c r="D1" s="83"/>
      <c r="G1" s="33"/>
    </row>
    <row r="2" spans="1:17" ht="25.05" customHeight="1" thickBot="1">
      <c r="A2" s="34"/>
      <c r="B2" s="34"/>
    </row>
    <row r="3" spans="1:17" ht="50.1" customHeight="1" thickBot="1">
      <c r="A3" s="291" t="s">
        <v>213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3"/>
    </row>
    <row r="4" spans="1:17" s="70" customFormat="1" ht="55.05" customHeight="1">
      <c r="A4" s="286" t="s">
        <v>181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7" s="70" customFormat="1" ht="55.05" customHeight="1" thickBot="1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17" ht="15" customHeight="1">
      <c r="A6" s="271" t="s">
        <v>114</v>
      </c>
      <c r="B6" s="272"/>
      <c r="C6" s="272"/>
      <c r="D6" s="272"/>
      <c r="E6" s="272"/>
      <c r="F6" s="273"/>
      <c r="G6" s="272" t="s">
        <v>113</v>
      </c>
      <c r="H6" s="272"/>
      <c r="I6" s="273"/>
      <c r="J6" s="294" t="s">
        <v>144</v>
      </c>
      <c r="K6" s="272"/>
      <c r="L6" s="295"/>
    </row>
    <row r="7" spans="1:17" ht="22.5" customHeight="1">
      <c r="A7" s="302" t="s">
        <v>214</v>
      </c>
      <c r="B7" s="303"/>
      <c r="C7" s="303"/>
      <c r="D7" s="303"/>
      <c r="E7" s="303"/>
      <c r="F7" s="304"/>
      <c r="G7" s="308">
        <f>IF(ISERROR(VLOOKUP($B$1,data,2,FALSE))=TRUE,"",VLOOKUP($B$1,data,2,FALSE))</f>
        <v>0</v>
      </c>
      <c r="H7" s="309"/>
      <c r="I7" s="310"/>
      <c r="J7" s="69" t="str">
        <f>IF(N7=K7,"✔","")</f>
        <v/>
      </c>
      <c r="K7" s="296" t="s">
        <v>160</v>
      </c>
      <c r="L7" s="297"/>
      <c r="N7" s="72">
        <f>IF(ISERROR(VLOOKUP($B$1,data,3,FALSE))=TRUE,"",VLOOKUP($B$1,data,3,FALSE))</f>
        <v>0</v>
      </c>
      <c r="O7" s="73"/>
      <c r="P7" s="73"/>
      <c r="Q7" s="73"/>
    </row>
    <row r="8" spans="1:17" ht="22.5" customHeight="1">
      <c r="A8" s="305"/>
      <c r="B8" s="306"/>
      <c r="C8" s="306"/>
      <c r="D8" s="306"/>
      <c r="E8" s="306"/>
      <c r="F8" s="307"/>
      <c r="G8" s="311"/>
      <c r="H8" s="312"/>
      <c r="I8" s="313"/>
      <c r="J8" s="69" t="str">
        <f>IF(N7=K8,"✔","")</f>
        <v>✔</v>
      </c>
      <c r="K8" s="298">
        <f>IF(N7=K7,"日本陸連推薦競技者",N7)</f>
        <v>0</v>
      </c>
      <c r="L8" s="299"/>
    </row>
    <row r="9" spans="1:17" ht="15" customHeight="1">
      <c r="A9" s="277" t="s">
        <v>118</v>
      </c>
      <c r="B9" s="275"/>
      <c r="C9" s="275"/>
      <c r="D9" s="276"/>
      <c r="E9" s="274" t="s">
        <v>119</v>
      </c>
      <c r="F9" s="275"/>
      <c r="G9" s="275"/>
      <c r="H9" s="275"/>
      <c r="I9" s="276"/>
      <c r="J9" s="300" t="s">
        <v>120</v>
      </c>
      <c r="K9" s="300"/>
      <c r="L9" s="301"/>
    </row>
    <row r="10" spans="1:17" ht="45" customHeight="1">
      <c r="A10" s="278" t="str">
        <f>IF(ISERROR(VLOOKUP($B$1,data,29,FALSE))=TRUE,"",IF(VLOOKUP($B$1,data,31,FALSE)="",VLOOKUP($B$1,data,32,FALSE)&amp;"．"&amp;VLOOKUP($B$1,data,33,FALSE),VLOOKUP($B$1,data,31,FALSE)&amp;"．"&amp;VLOOKUP($B$1,data,32,FALSE)&amp;"．"&amp;VLOOKUP($B$1,data,33,FALSE)))</f>
        <v>．</v>
      </c>
      <c r="B10" s="279"/>
      <c r="C10" s="283">
        <f>IF(ISERROR(VLOOKUP($B$1,data,29,FALSE))=TRUE,"",VLOOKUP($B$1,data,29,FALSE))</f>
        <v>0</v>
      </c>
      <c r="D10" s="279"/>
      <c r="E10" s="280">
        <f>IF(ISERROR(VLOOKUP($B$1,data,25,FALSE))=TRUE,"",VLOOKUP($B$1,data,25,FALSE))</f>
        <v>0</v>
      </c>
      <c r="F10" s="281"/>
      <c r="G10" s="281"/>
      <c r="H10" s="281"/>
      <c r="I10" s="282"/>
      <c r="J10" s="321" t="str">
        <f>IF(ISERROR(VLOOKUP($B$1,data,26,FALSE))=TRUE,"",VLOOKUP($B$1,data,26,FALSE)&amp;"年"&amp;VLOOKUP($B$1,data,27,FALSE)&amp;"月"&amp;VLOOKUP($B$1,data,28,FALSE)&amp;"日")</f>
        <v>年月日</v>
      </c>
      <c r="K10" s="321"/>
      <c r="L10" s="322"/>
    </row>
    <row r="11" spans="1:17" ht="20.100000000000001" customHeight="1">
      <c r="A11" s="330" t="s">
        <v>212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2"/>
    </row>
    <row r="12" spans="1:17" ht="15" customHeight="1">
      <c r="A12" s="337" t="s">
        <v>27</v>
      </c>
      <c r="B12" s="338"/>
      <c r="C12" s="338"/>
      <c r="D12" s="339"/>
      <c r="E12" s="274" t="s">
        <v>119</v>
      </c>
      <c r="F12" s="275"/>
      <c r="G12" s="275"/>
      <c r="H12" s="275"/>
      <c r="I12" s="276"/>
      <c r="J12" s="300" t="s">
        <v>120</v>
      </c>
      <c r="K12" s="300"/>
      <c r="L12" s="301"/>
    </row>
    <row r="13" spans="1:17" ht="45" customHeight="1">
      <c r="A13" s="333" t="str">
        <f>IF(ISERROR(VLOOKUP($B$1,data,38,FALSE))=TRUE,"",IF(VLOOKUP($B$1,data,40,FALSE)="",VLOOKUP($B$1,data,41,FALSE)&amp;"．"&amp;VLOOKUP($B$1,data,42,FALSE),VLOOKUP($B$1,data,40,FALSE)&amp;"．"&amp;VLOOKUP($B$1,data,41,FALSE)&amp;"．"&amp;VLOOKUP($B$1,data,42,FALSE)))</f>
        <v>．</v>
      </c>
      <c r="B13" s="334"/>
      <c r="C13" s="335">
        <f>IF(ISERROR(VLOOKUP($B$1,data,38,FALSE))=TRUE,"",VLOOKUP($B$1,data,38,FALSE))</f>
        <v>0</v>
      </c>
      <c r="D13" s="334"/>
      <c r="E13" s="280">
        <f>IF(ISERROR(VLOOKUP($B$1,data,34,FALSE))=TRUE,"",VLOOKUP($B$1,data,34,FALSE))</f>
        <v>0</v>
      </c>
      <c r="F13" s="281"/>
      <c r="G13" s="281"/>
      <c r="H13" s="281"/>
      <c r="I13" s="282"/>
      <c r="J13" s="323" t="str">
        <f>IF(ISERROR(VLOOKUP($B$1,data,35,FALSE))=TRUE,"",VLOOKUP($B$1,data,35,FALSE)&amp;"年"&amp;VLOOKUP($B$1,data,36,FALSE)&amp;"月"&amp;VLOOKUP($B$1,data,37,FALSE)&amp;"日")</f>
        <v>年月日</v>
      </c>
      <c r="K13" s="324"/>
      <c r="L13" s="325"/>
    </row>
    <row r="14" spans="1:17" ht="40.049999999999997" customHeight="1" thickBot="1">
      <c r="A14" s="340"/>
      <c r="B14" s="341"/>
      <c r="C14" s="342"/>
      <c r="D14" s="326">
        <f>IF(ISERROR(VLOOKUP($B$1,data,43,FALSE))=TRUE,"",VLOOKUP($B$1,data,43,FALSE))</f>
        <v>0</v>
      </c>
      <c r="E14" s="326"/>
      <c r="F14" s="326"/>
      <c r="G14" s="326"/>
      <c r="H14" s="326"/>
      <c r="I14" s="326"/>
      <c r="J14" s="326"/>
      <c r="K14" s="326"/>
      <c r="L14" s="327"/>
    </row>
    <row r="15" spans="1:17" ht="19.95" customHeight="1">
      <c r="A15" s="366" t="s">
        <v>187</v>
      </c>
      <c r="B15" s="367"/>
      <c r="C15" s="354" t="str">
        <f>IF(入力シート!$I$3="","",入力シート!$I$3)</f>
        <v/>
      </c>
      <c r="D15" s="355"/>
      <c r="E15" s="355"/>
      <c r="F15" s="355"/>
      <c r="G15" s="355"/>
      <c r="H15" s="356"/>
      <c r="I15" s="254" t="s">
        <v>183</v>
      </c>
      <c r="J15" s="255"/>
      <c r="K15" s="254" t="s">
        <v>182</v>
      </c>
      <c r="L15" s="256"/>
    </row>
    <row r="16" spans="1:17" ht="40.049999999999997" customHeight="1">
      <c r="A16" s="360" t="s">
        <v>186</v>
      </c>
      <c r="B16" s="361"/>
      <c r="C16" s="357" t="str">
        <f>IF(入力シート!$D$3="","",入力シート!$D$3)</f>
        <v/>
      </c>
      <c r="D16" s="358"/>
      <c r="E16" s="358"/>
      <c r="F16" s="358"/>
      <c r="G16" s="358"/>
      <c r="H16" s="359"/>
      <c r="I16" s="343">
        <f>IF(ISERROR(VLOOKUP($B$1,data,4,FALSE))=TRUE,"",VLOOKUP($B$1,data,4,FALSE))</f>
        <v>0</v>
      </c>
      <c r="J16" s="344"/>
      <c r="K16" s="252">
        <f>IF(ISERROR(VLOOKUP($B$1,data,12,FALSE))=TRUE,"",VLOOKUP($B$1,data,12,FALSE))</f>
        <v>0</v>
      </c>
      <c r="L16" s="253"/>
    </row>
    <row r="17" spans="1:12" ht="20.100000000000001" customHeight="1">
      <c r="A17" s="314" t="s">
        <v>122</v>
      </c>
      <c r="B17" s="315"/>
      <c r="C17" s="328">
        <f>IF(ISERROR(VLOOKUP($B$1,data,10,FALSE))=TRUE,"",VLOOKUP($B$1,data,10,FALSE))</f>
        <v>0</v>
      </c>
      <c r="D17" s="329"/>
      <c r="E17" s="329">
        <f>IF(ISERROR(VLOOKUP($B$1,data,11,FALSE))=TRUE,"",VLOOKUP($B$1,data,11,FALSE))</f>
        <v>0</v>
      </c>
      <c r="F17" s="329"/>
      <c r="G17" s="353"/>
      <c r="H17" s="118" t="s">
        <v>123</v>
      </c>
      <c r="I17" s="268" t="s">
        <v>2</v>
      </c>
      <c r="J17" s="269"/>
      <c r="K17" s="349"/>
      <c r="L17" s="350"/>
    </row>
    <row r="18" spans="1:12" ht="20.100000000000001" customHeight="1">
      <c r="A18" s="364" t="s">
        <v>184</v>
      </c>
      <c r="B18" s="365"/>
      <c r="C18" s="236" t="str">
        <f>IF(ISERROR(VLOOKUP($B$1,data,8,FALSE))=TRUE,"",UPPER(VLOOKUP($B$1,data,8,FALSE)))</f>
        <v/>
      </c>
      <c r="D18" s="237"/>
      <c r="E18" s="237" t="str">
        <f>IF(ISERROR(VLOOKUP($B$1,data,9,FALSE))=TRUE,"",PROPER(VLOOKUP($B$1,data,9,FALSE)))</f>
        <v/>
      </c>
      <c r="F18" s="237"/>
      <c r="G18" s="251"/>
      <c r="H18" s="316">
        <f>IF(ISERROR(VLOOKUP($B$1,data,5,FALSE))=TRUE,"",VLOOKUP($B$1,data,5,FALSE))</f>
        <v>0</v>
      </c>
      <c r="I18" s="345" t="str">
        <f>IF(ISERROR(VLOOKUP($B$1,data,15,FALSE))=TRUE,"",VLOOKUP($B$1,data,15,FALSE)&amp;"年"&amp;VLOOKUP($B$1,data,16,FALSE)&amp;"月"&amp;VLOOKUP($B$1,data,17,FALSE)&amp;"日")</f>
        <v>年月日</v>
      </c>
      <c r="J18" s="346"/>
      <c r="K18" s="349"/>
      <c r="L18" s="350"/>
    </row>
    <row r="19" spans="1:12" ht="45" customHeight="1">
      <c r="A19" s="362" t="s">
        <v>121</v>
      </c>
      <c r="B19" s="363"/>
      <c r="C19" s="238">
        <f>IF(ISERROR(VLOOKUP($B$1,data,6,FALSE))=TRUE,"",VLOOKUP($B$1,data,6,FALSE))</f>
        <v>0</v>
      </c>
      <c r="D19" s="239"/>
      <c r="E19" s="239">
        <f>IF(ISERROR(VLOOKUP($B$1,data,7,FALSE))=TRUE,"",VLOOKUP($B$1,data,7,FALSE))</f>
        <v>0</v>
      </c>
      <c r="F19" s="239"/>
      <c r="G19" s="270"/>
      <c r="H19" s="317"/>
      <c r="I19" s="347"/>
      <c r="J19" s="348"/>
      <c r="K19" s="351"/>
      <c r="L19" s="352"/>
    </row>
    <row r="20" spans="1:12" ht="30" customHeight="1">
      <c r="A20" s="240" t="s">
        <v>139</v>
      </c>
      <c r="B20" s="241"/>
      <c r="C20" s="260" t="str">
        <f>IF(ISERROR(VLOOKUP($B$1,data,19,FALSE))=TRUE,"","〒 "&amp;VLOOKUP($B$1,data,19,FALSE))</f>
        <v xml:space="preserve">〒 </v>
      </c>
      <c r="D20" s="261"/>
      <c r="E20" s="261"/>
      <c r="F20" s="261"/>
      <c r="G20" s="262"/>
      <c r="H20" s="99" t="s">
        <v>124</v>
      </c>
      <c r="I20" s="263">
        <f>IF(ISERROR(VLOOKUP($B$1,data,21,FALSE))=TRUE,"",VLOOKUP($B$1,data,21,FALSE))</f>
        <v>0</v>
      </c>
      <c r="J20" s="263"/>
      <c r="K20" s="263"/>
      <c r="L20" s="264"/>
    </row>
    <row r="21" spans="1:12" ht="30" customHeight="1">
      <c r="A21" s="242"/>
      <c r="B21" s="243"/>
      <c r="C21" s="265">
        <f>IF(ISERROR(VLOOKUP($B$1,data,20,FALSE))=TRUE,"",VLOOKUP($B$1,data,20,FALSE))</f>
        <v>0</v>
      </c>
      <c r="D21" s="266"/>
      <c r="E21" s="266"/>
      <c r="F21" s="266"/>
      <c r="G21" s="267"/>
      <c r="H21" s="99" t="s">
        <v>78</v>
      </c>
      <c r="I21" s="263">
        <f>IF(ISERROR(VLOOKUP($B$1,data,22,FALSE))=TRUE,"",VLOOKUP($B$1,data,22,FALSE))</f>
        <v>0</v>
      </c>
      <c r="J21" s="263"/>
      <c r="K21" s="263"/>
      <c r="L21" s="264"/>
    </row>
    <row r="22" spans="1:12" ht="30" customHeight="1">
      <c r="A22" s="247" t="s">
        <v>185</v>
      </c>
      <c r="B22" s="248"/>
      <c r="C22" s="244" t="str">
        <f>IF(入力シート!$S$3="","","〒 "&amp;入力シート!$S$3)</f>
        <v/>
      </c>
      <c r="D22" s="245"/>
      <c r="E22" s="245"/>
      <c r="F22" s="245"/>
      <c r="G22" s="246"/>
      <c r="H22" s="99" t="s">
        <v>124</v>
      </c>
      <c r="I22" s="257" t="str">
        <f>IF(入力シート!$U$3="","",入力シート!$U$3)</f>
        <v/>
      </c>
      <c r="J22" s="258"/>
      <c r="K22" s="258"/>
      <c r="L22" s="259"/>
    </row>
    <row r="23" spans="1:12" ht="30" customHeight="1" thickBot="1">
      <c r="A23" s="249"/>
      <c r="B23" s="250"/>
      <c r="C23" s="230" t="str">
        <f>IF(入力シート!$T$3="","",入力シート!$T$3)</f>
        <v/>
      </c>
      <c r="D23" s="231"/>
      <c r="E23" s="231"/>
      <c r="F23" s="231"/>
      <c r="G23" s="232"/>
      <c r="H23" s="120" t="s">
        <v>78</v>
      </c>
      <c r="I23" s="233" t="str">
        <f>IF(入力シート!$V$3="","",入力シート!$V$3)</f>
        <v/>
      </c>
      <c r="J23" s="234"/>
      <c r="K23" s="234"/>
      <c r="L23" s="235"/>
    </row>
    <row r="24" spans="1:12" ht="25.05" customHeight="1">
      <c r="A24" s="136" t="s">
        <v>191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7"/>
    </row>
    <row r="25" spans="1:12" ht="25.05" customHeight="1">
      <c r="A25" s="222" t="s">
        <v>192</v>
      </c>
      <c r="B25" s="223"/>
      <c r="C25" s="226">
        <f>入力シート!L3</f>
        <v>0</v>
      </c>
      <c r="D25" s="226"/>
      <c r="E25" s="226"/>
      <c r="F25" s="226"/>
      <c r="G25" s="226"/>
      <c r="H25" s="135" t="s">
        <v>197</v>
      </c>
      <c r="I25" s="219" t="str">
        <f>"チーム合計　\  "&amp;入力シート!AH3</f>
        <v>チーム合計　\  0</v>
      </c>
      <c r="J25" s="220"/>
      <c r="K25" s="220"/>
      <c r="L25" s="128"/>
    </row>
    <row r="26" spans="1:12" ht="25.05" customHeight="1">
      <c r="A26" s="222" t="s">
        <v>193</v>
      </c>
      <c r="B26" s="223"/>
      <c r="C26" s="227" t="str">
        <f>入力シート!Y3&amp;"  郵便局"</f>
        <v xml:space="preserve">  郵便局</v>
      </c>
      <c r="D26" s="227"/>
      <c r="E26" s="227"/>
      <c r="F26" s="227"/>
      <c r="G26" s="227"/>
      <c r="H26" s="134" t="s">
        <v>198</v>
      </c>
      <c r="I26" s="221" t="str">
        <f>"2025年3月"&amp;入力シート!AJ3&amp;"日"</f>
        <v>2025年3月日</v>
      </c>
      <c r="J26" s="221"/>
      <c r="K26" s="221"/>
      <c r="L26" s="129"/>
    </row>
    <row r="27" spans="1:12" ht="25.05" customHeight="1" thickBot="1">
      <c r="A27" s="224" t="s">
        <v>194</v>
      </c>
      <c r="B27" s="225"/>
      <c r="C27" s="228">
        <f>入力シート!AA3</f>
        <v>0</v>
      </c>
      <c r="D27" s="229"/>
      <c r="E27" s="229"/>
      <c r="F27" s="229"/>
      <c r="G27" s="229"/>
      <c r="H27" s="130"/>
      <c r="I27" s="130"/>
      <c r="J27" s="130"/>
      <c r="K27" s="130"/>
      <c r="L27" s="131"/>
    </row>
    <row r="28" spans="1:12" ht="34.049999999999997" customHeight="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90"/>
    </row>
    <row r="29" spans="1:12" ht="34.049999999999997" customHeight="1">
      <c r="A29" s="288" t="s">
        <v>140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90"/>
    </row>
    <row r="30" spans="1:12" ht="34.049999999999997" customHeight="1" thickBot="1">
      <c r="A30" s="318" t="s">
        <v>127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20"/>
    </row>
    <row r="31" spans="1:12">
      <c r="I31" s="48"/>
    </row>
    <row r="33" spans="1:12">
      <c r="A33" s="336"/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</row>
    <row r="34" spans="1:12">
      <c r="A34" s="336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</row>
  </sheetData>
  <sheetProtection sheet="1" selectLockedCells="1"/>
  <mergeCells count="70">
    <mergeCell ref="E17:G17"/>
    <mergeCell ref="C15:H15"/>
    <mergeCell ref="C16:H16"/>
    <mergeCell ref="A16:B16"/>
    <mergeCell ref="A19:B19"/>
    <mergeCell ref="A18:B18"/>
    <mergeCell ref="A15:B15"/>
    <mergeCell ref="A13:B13"/>
    <mergeCell ref="C13:D13"/>
    <mergeCell ref="A33:L34"/>
    <mergeCell ref="E12:I12"/>
    <mergeCell ref="A12:D12"/>
    <mergeCell ref="A14:C14"/>
    <mergeCell ref="E13:I13"/>
    <mergeCell ref="I16:J16"/>
    <mergeCell ref="I18:J19"/>
    <mergeCell ref="K17:L19"/>
    <mergeCell ref="A29:L29"/>
    <mergeCell ref="A17:B17"/>
    <mergeCell ref="H18:H19"/>
    <mergeCell ref="A30:L30"/>
    <mergeCell ref="J10:L10"/>
    <mergeCell ref="J13:L13"/>
    <mergeCell ref="D14:L14"/>
    <mergeCell ref="C17:D17"/>
    <mergeCell ref="A11:L11"/>
    <mergeCell ref="J12:L12"/>
    <mergeCell ref="B1:C1"/>
    <mergeCell ref="A4:L5"/>
    <mergeCell ref="A28:L28"/>
    <mergeCell ref="A3:L3"/>
    <mergeCell ref="J6:L6"/>
    <mergeCell ref="K7:L7"/>
    <mergeCell ref="K8:L8"/>
    <mergeCell ref="J9:L9"/>
    <mergeCell ref="A7:F8"/>
    <mergeCell ref="G7:I8"/>
    <mergeCell ref="A6:F6"/>
    <mergeCell ref="G6:I6"/>
    <mergeCell ref="E9:I9"/>
    <mergeCell ref="A9:D9"/>
    <mergeCell ref="A10:B10"/>
    <mergeCell ref="E10:I10"/>
    <mergeCell ref="C10:D10"/>
    <mergeCell ref="K16:L16"/>
    <mergeCell ref="I15:J15"/>
    <mergeCell ref="K15:L15"/>
    <mergeCell ref="I22:L22"/>
    <mergeCell ref="C20:G20"/>
    <mergeCell ref="I20:L20"/>
    <mergeCell ref="I21:L21"/>
    <mergeCell ref="C21:G21"/>
    <mergeCell ref="I17:J17"/>
    <mergeCell ref="E19:G19"/>
    <mergeCell ref="C23:G23"/>
    <mergeCell ref="I23:L23"/>
    <mergeCell ref="C18:D18"/>
    <mergeCell ref="C19:D19"/>
    <mergeCell ref="A20:B21"/>
    <mergeCell ref="C22:G22"/>
    <mergeCell ref="A22:B23"/>
    <mergeCell ref="E18:G18"/>
    <mergeCell ref="I25:K25"/>
    <mergeCell ref="I26:K26"/>
    <mergeCell ref="A25:B25"/>
    <mergeCell ref="A26:B26"/>
    <mergeCell ref="A27:B27"/>
    <mergeCell ref="C25:G25"/>
    <mergeCell ref="C26:G26"/>
    <mergeCell ref="C27:G27"/>
  </mergeCells>
  <phoneticPr fontId="2"/>
  <dataValidations count="1">
    <dataValidation type="whole" imeMode="off" allowBlank="1" showInputMessage="1" showErrorMessage="1" sqref="B1:D1" xr:uid="{4824B5F5-B6DF-4883-921E-BF3F04CE82C1}">
      <formula1>1</formula1>
      <formula2>20</formula2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paperSize="9" scale="87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入力説明</vt:lpstr>
      <vt:lpstr>入力シート</vt:lpstr>
      <vt:lpstr>個人申込書(印刷用)</vt:lpstr>
      <vt:lpstr>data</vt:lpstr>
      <vt:lpstr>'個人申込書(印刷用)'!Print_Area</vt:lpstr>
      <vt:lpstr>入力シート!Print_Area</vt:lpstr>
      <vt:lpstr>入力シート!Print_Titles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yotuka</dc:creator>
  <cp:lastModifiedBy>保孝 大塚</cp:lastModifiedBy>
  <cp:lastPrinted>2025-02-20T02:08:59Z</cp:lastPrinted>
  <dcterms:created xsi:type="dcterms:W3CDTF">2010-11-11T01:30:04Z</dcterms:created>
  <dcterms:modified xsi:type="dcterms:W3CDTF">2025-02-21T12:42:42Z</dcterms:modified>
</cp:coreProperties>
</file>